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民生國小\0經費執行\"/>
    </mc:Choice>
  </mc:AlternateContent>
  <xr:revisionPtr revIDLastSave="0" documentId="13_ncr:1_{C2A935A7-A8B8-42A8-81B4-80EAFCFF1568}" xr6:coauthVersionLast="47" xr6:coauthVersionMax="47" xr10:uidLastSave="{00000000-0000-0000-0000-000000000000}"/>
  <bookViews>
    <workbookView xWindow="28680" yWindow="-120" windowWidth="29040" windowHeight="15720" firstSheet="3" activeTab="4" xr2:uid="{00000000-000D-0000-FFFF-FFFF00000000}"/>
  </bookViews>
  <sheets>
    <sheet name="科目清單" sheetId="2" state="hidden" r:id="rId1"/>
    <sheet name="子目類別" sheetId="9" state="hidden" r:id="rId2"/>
    <sheet name="鐘點費-動簽" sheetId="12" state="hidden" r:id="rId3"/>
    <sheet name="印領清冊  -範例" sheetId="26" r:id="rId4"/>
    <sheet name="印領清冊 " sheetId="24" r:id="rId5"/>
    <sheet name="動簽" sheetId="25" r:id="rId6"/>
    <sheet name="動簽-社團(單)" sheetId="20" state="hidden" r:id="rId7"/>
    <sheet name="社團鐘點-印領清冊(單)" sheetId="23" state="hidden" r:id="rId8"/>
  </sheets>
  <definedNames>
    <definedName name="_xlnm.Print_Area" localSheetId="4">'印領清冊 '!$A$1:$T$58</definedName>
    <definedName name="_xlnm.Print_Area" localSheetId="3">'印領清冊  -範例'!$A$1:$T$58</definedName>
    <definedName name="_xlnm.Print_Area" localSheetId="7">'社團鐘點-印領清冊(單)'!$A$6:$I$23</definedName>
    <definedName name="_xlnm.Print_Area" localSheetId="5">動簽!$A$1:$O$33</definedName>
    <definedName name="_xlnm.Print_Area" localSheetId="6">'動簽-社團(單)'!$A$1:$O$28</definedName>
    <definedName name="_xlnm.Print_Area" localSheetId="2">'鐘點費-動簽'!$A$1:$AL$22</definedName>
    <definedName name="_xlnm.Print_Titles" localSheetId="4">'印領清冊 '!$4:$5</definedName>
    <definedName name="_xlnm.Print_Titles" localSheetId="3">'印領清冊  -範例'!$4:$5</definedName>
    <definedName name="_xlnm.Print_Titles" localSheetId="7">'社團鐘點-印領清冊(單)'!$9:$9</definedName>
    <definedName name="一級">科目清單!$F$1:$M$1</definedName>
    <definedName name="一般服務費">科目清單!$AA$2:$AA$10</definedName>
    <definedName name="子目類別">子目類別!$B$1:$C$1</definedName>
    <definedName name="中國信託商業銀行">子目類別!$E$2:$E$43</definedName>
    <definedName name="什項設備租金">科目清單!$AJ$2:$AJ$10</definedName>
    <definedName name="仁愛基金專戶">子目類別!$F$2:$F$43</definedName>
    <definedName name="公共關係費">科目清單!$AC$2:$AC$10</definedName>
    <definedName name="水電費">科目清單!$U$2:$U$10</definedName>
    <definedName name="代收付款項">子目類別!$G$2:$G$43</definedName>
    <definedName name="正式員額薪資">科目清單!$O$2:$O$10</definedName>
    <definedName name="用人費用">科目清單!$F$2:$F$10</definedName>
    <definedName name="用品消耗">科目清單!$AE$2:$AE$10</definedName>
    <definedName name="交通及運輸設備租金">科目清單!$AI$2:$AI$10</definedName>
    <definedName name="印刷裝訂與廣告費">科目清單!$X$2:$X$10</definedName>
    <definedName name="各項工程設備補助">子目類別!$H$2:$H$43</definedName>
    <definedName name="各項活動補助">子目類別!$I$2:$I$43</definedName>
    <definedName name="各項專案教師">子目類別!$J$2:$J$43</definedName>
    <definedName name="各項補助經費">子目類別!$K$2:$K$43</definedName>
    <definedName name="各項獎助學金">子目類別!$L$2:$L$43</definedName>
    <definedName name="地租及水租">科目清單!$AF$2:$AF$10</definedName>
    <definedName name="存入保證金">子目類別!$C$2:$C$16</definedName>
    <definedName name="材料及用品費">科目清單!$H$2:$H$10</definedName>
    <definedName name="使用材料費">科目清單!$AD$2:$AD$10</definedName>
    <definedName name="其他">科目清單!$L$2:$L$10</definedName>
    <definedName name="其他支出">科目清單!$AP$2:$AP$10</definedName>
    <definedName name="其他項目">子目類別!$M$2:$M$43</definedName>
    <definedName name="其他預付款">子目類別!$N$2:$N$43</definedName>
    <definedName name="房租">科目清單!$AG$2:$AG$10</definedName>
    <definedName name="服務費用">科目清單!$G$2:$G$10</definedName>
    <definedName name="保固金">子目類別!$U$2:$U$43</definedName>
    <definedName name="保險費">科目清單!$Z$2:$Z$10</definedName>
    <definedName name="保證金">子目類別!$T$2:$T$43</definedName>
    <definedName name="指定用途捐款">子目類別!$O$2:$O$43</definedName>
    <definedName name="修理保養及保固費">科目清單!$Y$2:$Y$10</definedName>
    <definedName name="捐助、補助與獎助">科目清單!$AM$2:$AM$10</definedName>
    <definedName name="旅運費">科目清單!$W$2:$W$10</definedName>
    <definedName name="租金、償債與利息">科目清單!$I$2:$I$10</definedName>
    <definedName name="退休及卹償金">科目清單!$S$2:$S$10</definedName>
    <definedName name="專業服務費">科目清單!$AB$2:$AB$10</definedName>
    <definedName name="規費">科目清單!$AK$2:$AK$10</definedName>
    <definedName name="稅捐、規費強制費與繳庫">科目清單!$J$2:$J$10</definedName>
    <definedName name="超時工作報酬">科目清單!$Q$2:$Q$10</definedName>
    <definedName name="郵電費">科目清單!$V$2:$V$10</definedName>
    <definedName name="會費">科目清單!$AL$2:$AL$10</definedName>
    <definedName name="會費、捐助、補助、分攤、照護、救濟與交流活動費">科目清單!$K$2:$K$10</definedName>
    <definedName name="聘僱及兼職人員薪資">科目清單!$P$2:$P$10</definedName>
    <definedName name="補貼償、獎勵、慰問、照護與救濟">科目清單!$AN$2:$AN$10</definedName>
    <definedName name="零用金專戶">子目類別!$P$2:$P$43</definedName>
    <definedName name="福利費">科目清單!$T$2:$T$10</definedName>
    <definedName name="獎金">科目清單!$R$2:$R$10</definedName>
    <definedName name="學生繳費項目">子目類別!$Q$2:$Q$43</definedName>
    <definedName name="機器租金">科目清單!$AH$2:$AH$10</definedName>
    <definedName name="縣府統籌支撥項目">子目類別!$R$2:$R$43</definedName>
    <definedName name="應付代收款">子目類別!$B$2:$B$16</definedName>
    <definedName name="購建固定資產、無形資產及長期投資">科目清單!$M$2:$M$10</definedName>
    <definedName name="購置固定資產">科目清單!$AQ$2:$AQ$10</definedName>
    <definedName name="購置無形資產">科目清單!$AR$2:$AR$10</definedName>
    <definedName name="離職儲金專戶">子目類別!$S$2:$S$43</definedName>
    <definedName name="競賽及交流活動費">科目清單!$AO$2:$AO$10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6" i="24" l="1"/>
  <c r="N46" i="24"/>
  <c r="M46" i="24"/>
  <c r="L46" i="24"/>
  <c r="K46" i="24"/>
  <c r="J46" i="24"/>
  <c r="I44" i="24"/>
  <c r="P44" i="24" s="1"/>
  <c r="I42" i="24"/>
  <c r="Q42" i="24" s="1"/>
  <c r="R42" i="24" s="1"/>
  <c r="I40" i="24"/>
  <c r="I38" i="24"/>
  <c r="Q38" i="24" s="1"/>
  <c r="R38" i="24" s="1"/>
  <c r="I36" i="24"/>
  <c r="P36" i="24" s="1"/>
  <c r="I34" i="24"/>
  <c r="Q34" i="24" s="1"/>
  <c r="R34" i="24" s="1"/>
  <c r="I32" i="24"/>
  <c r="P32" i="24" s="1"/>
  <c r="I30" i="24"/>
  <c r="Q30" i="24" s="1"/>
  <c r="R30" i="24" s="1"/>
  <c r="I28" i="24"/>
  <c r="I26" i="24"/>
  <c r="Q26" i="24" s="1"/>
  <c r="R26" i="24" s="1"/>
  <c r="I24" i="24"/>
  <c r="P24" i="24" s="1"/>
  <c r="I22" i="24"/>
  <c r="Q22" i="24" s="1"/>
  <c r="R22" i="24" s="1"/>
  <c r="I20" i="24"/>
  <c r="Q20" i="24" s="1"/>
  <c r="I18" i="24"/>
  <c r="Q18" i="24" s="1"/>
  <c r="R18" i="24" s="1"/>
  <c r="I16" i="24"/>
  <c r="Q16" i="24" s="1"/>
  <c r="I14" i="24"/>
  <c r="Q14" i="24" s="1"/>
  <c r="R14" i="24" s="1"/>
  <c r="I12" i="24"/>
  <c r="I10" i="24"/>
  <c r="I8" i="24"/>
  <c r="S54" i="24" s="1"/>
  <c r="I6" i="24"/>
  <c r="Q12" i="24" l="1"/>
  <c r="S56" i="24"/>
  <c r="Q6" i="24"/>
  <c r="R6" i="24" s="1"/>
  <c r="S55" i="24"/>
  <c r="Q10" i="24"/>
  <c r="R10" i="24" s="1"/>
  <c r="P8" i="24"/>
  <c r="P12" i="24"/>
  <c r="P28" i="24"/>
  <c r="P40" i="24"/>
  <c r="Q8" i="24"/>
  <c r="R8" i="24" s="1"/>
  <c r="Q24" i="24"/>
  <c r="Q28" i="24"/>
  <c r="R28" i="24" s="1"/>
  <c r="Q32" i="24"/>
  <c r="R32" i="24" s="1"/>
  <c r="Q36" i="24"/>
  <c r="R36" i="24" s="1"/>
  <c r="Q40" i="24"/>
  <c r="R40" i="24" s="1"/>
  <c r="Q44" i="24"/>
  <c r="R44" i="24" s="1"/>
  <c r="R12" i="24"/>
  <c r="R16" i="24"/>
  <c r="R20" i="24"/>
  <c r="R24" i="24"/>
  <c r="P20" i="24"/>
  <c r="P14" i="24"/>
  <c r="P22" i="24"/>
  <c r="P26" i="24"/>
  <c r="P30" i="24"/>
  <c r="P34" i="24"/>
  <c r="P38" i="24"/>
  <c r="P42" i="24"/>
  <c r="P16" i="24"/>
  <c r="I46" i="24"/>
  <c r="I4" i="25" s="1"/>
  <c r="P6" i="24"/>
  <c r="P10" i="24"/>
  <c r="P18" i="24"/>
  <c r="O46" i="26"/>
  <c r="N46" i="26"/>
  <c r="M46" i="26"/>
  <c r="L46" i="26"/>
  <c r="K46" i="26"/>
  <c r="J46" i="26"/>
  <c r="I44" i="26"/>
  <c r="Q44" i="26" s="1"/>
  <c r="I42" i="26"/>
  <c r="Q42" i="26" s="1"/>
  <c r="R42" i="26" s="1"/>
  <c r="I40" i="26"/>
  <c r="Q40" i="26" s="1"/>
  <c r="I38" i="26"/>
  <c r="Q38" i="26" s="1"/>
  <c r="R38" i="26" s="1"/>
  <c r="I36" i="26"/>
  <c r="Q36" i="26" s="1"/>
  <c r="I34" i="26"/>
  <c r="Q34" i="26" s="1"/>
  <c r="R34" i="26" s="1"/>
  <c r="I32" i="26"/>
  <c r="Q32" i="26" s="1"/>
  <c r="I30" i="26"/>
  <c r="Q30" i="26" s="1"/>
  <c r="R30" i="26" s="1"/>
  <c r="I28" i="26"/>
  <c r="Q28" i="26" s="1"/>
  <c r="I26" i="26"/>
  <c r="Q26" i="26" s="1"/>
  <c r="R26" i="26" s="1"/>
  <c r="I24" i="26"/>
  <c r="Q24" i="26" s="1"/>
  <c r="I22" i="26"/>
  <c r="Q22" i="26" s="1"/>
  <c r="R22" i="26" s="1"/>
  <c r="I20" i="26"/>
  <c r="Q20" i="26" s="1"/>
  <c r="I18" i="26"/>
  <c r="Q18" i="26" s="1"/>
  <c r="R18" i="26" s="1"/>
  <c r="I16" i="26"/>
  <c r="I14" i="26"/>
  <c r="Q14" i="26" s="1"/>
  <c r="R14" i="26" s="1"/>
  <c r="I12" i="26"/>
  <c r="I10" i="26"/>
  <c r="Q10" i="26" s="1"/>
  <c r="R10" i="26" s="1"/>
  <c r="I8" i="26"/>
  <c r="I6" i="26"/>
  <c r="Q6" i="26" s="1"/>
  <c r="B4" i="25"/>
  <c r="Q8" i="26" l="1"/>
  <c r="S54" i="26"/>
  <c r="Q12" i="26"/>
  <c r="S56" i="26"/>
  <c r="Q16" i="26"/>
  <c r="R16" i="26" s="1"/>
  <c r="S55" i="26"/>
  <c r="S57" i="26" s="1"/>
  <c r="S57" i="24"/>
  <c r="Q46" i="24"/>
  <c r="R46" i="24"/>
  <c r="I47" i="24" s="1"/>
  <c r="P46" i="24"/>
  <c r="R6" i="26"/>
  <c r="P8" i="26"/>
  <c r="P16" i="26"/>
  <c r="P24" i="26"/>
  <c r="P32" i="26"/>
  <c r="R8" i="26"/>
  <c r="R24" i="26"/>
  <c r="R32" i="26"/>
  <c r="R44" i="26"/>
  <c r="I46" i="26"/>
  <c r="R12" i="26"/>
  <c r="R20" i="26"/>
  <c r="R28" i="26"/>
  <c r="R36" i="26"/>
  <c r="R40" i="26"/>
  <c r="P6" i="26"/>
  <c r="P10" i="26"/>
  <c r="P14" i="26"/>
  <c r="P18" i="26"/>
  <c r="P22" i="26"/>
  <c r="P26" i="26"/>
  <c r="P30" i="26"/>
  <c r="P34" i="26"/>
  <c r="P38" i="26"/>
  <c r="P42" i="26"/>
  <c r="P12" i="26"/>
  <c r="P20" i="26"/>
  <c r="P28" i="26"/>
  <c r="P36" i="26"/>
  <c r="P40" i="26"/>
  <c r="P44" i="26"/>
  <c r="Q46" i="26" l="1"/>
  <c r="P46" i="26"/>
  <c r="R46" i="26"/>
  <c r="I47" i="26" s="1"/>
  <c r="O20" i="25" l="1"/>
  <c r="L20" i="25"/>
  <c r="P18" i="25"/>
  <c r="I3" i="25"/>
  <c r="O4" i="25" l="1"/>
  <c r="G17" i="23" l="1"/>
  <c r="G16" i="23"/>
  <c r="G15" i="23"/>
  <c r="G14" i="23"/>
  <c r="G13" i="23"/>
  <c r="G12" i="23"/>
  <c r="G11" i="23"/>
  <c r="G10" i="23"/>
  <c r="O15" i="20"/>
  <c r="L15" i="20"/>
  <c r="P13" i="20"/>
  <c r="I3" i="20"/>
  <c r="A11" i="12"/>
  <c r="Q7" i="12"/>
  <c r="AC6" i="12"/>
  <c r="AE6" i="12" s="1"/>
  <c r="V6" i="12"/>
  <c r="X6" i="12" s="1"/>
  <c r="Q6" i="12"/>
  <c r="Q5" i="12"/>
  <c r="Q4" i="12"/>
  <c r="AC4" i="12" s="1"/>
  <c r="AE4" i="12" s="1"/>
  <c r="Q3" i="12"/>
  <c r="D5" i="25" l="1"/>
  <c r="D20" i="25" s="1"/>
  <c r="AC3" i="12"/>
  <c r="V5" i="12"/>
  <c r="X5" i="12" s="1"/>
  <c r="V3" i="12"/>
  <c r="Q8" i="12"/>
  <c r="AC5" i="12"/>
  <c r="AE5" i="12" s="1"/>
  <c r="V7" i="12"/>
  <c r="X7" i="12" s="1"/>
  <c r="V4" i="12"/>
  <c r="X4" i="12" s="1"/>
  <c r="AC7" i="12"/>
  <c r="AE7" i="12" s="1"/>
  <c r="G18" i="23"/>
  <c r="E18" i="23"/>
  <c r="V8" i="12" l="1"/>
  <c r="AC8" i="12"/>
  <c r="X3" i="12"/>
  <c r="X8" i="12" s="1"/>
  <c r="AE3" i="12"/>
  <c r="AE8" i="12" s="1"/>
  <c r="AI20" i="12" s="1"/>
  <c r="G19" i="23"/>
  <c r="G20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S4" authorId="0" shapeId="0" xr:uid="{00000000-0006-0000-0300-000001000000}">
      <text>
        <r>
          <rPr>
            <sz val="10"/>
            <color indexed="10"/>
            <rFont val="細明體"/>
            <family val="3"/>
            <charset val="136"/>
          </rPr>
          <t>1.領取支票或現金：</t>
        </r>
        <r>
          <rPr>
            <b/>
            <sz val="10"/>
            <color indexed="10"/>
            <rFont val="細明體"/>
            <family val="3"/>
            <charset val="136"/>
          </rPr>
          <t>本人簽章(盡量避免)</t>
        </r>
        <r>
          <rPr>
            <sz val="10"/>
            <color indexed="10"/>
            <rFont val="細明體"/>
            <family val="3"/>
            <charset val="136"/>
          </rPr>
          <t xml:space="preserve">
2.合作金庫帳戶：</t>
        </r>
        <r>
          <rPr>
            <b/>
            <sz val="10"/>
            <color indexed="10"/>
            <rFont val="細明體"/>
            <family val="3"/>
            <charset val="136"/>
          </rPr>
          <t>薪轉</t>
        </r>
        <r>
          <rPr>
            <sz val="10"/>
            <color indexed="10"/>
            <rFont val="細明體"/>
            <family val="3"/>
            <charset val="136"/>
          </rPr>
          <t xml:space="preserve">
3.台灣銀行帳戶：</t>
        </r>
        <r>
          <rPr>
            <b/>
            <sz val="10"/>
            <color indexed="10"/>
            <rFont val="細明體"/>
            <family val="3"/>
            <charset val="136"/>
          </rPr>
          <t>存帳</t>
        </r>
        <r>
          <rPr>
            <sz val="10"/>
            <color indexed="10"/>
            <rFont val="細明體"/>
            <family val="3"/>
            <charset val="136"/>
          </rPr>
          <t xml:space="preserve">
4.其他金融機構帳戶：</t>
        </r>
        <r>
          <rPr>
            <b/>
            <sz val="10"/>
            <color indexed="10"/>
            <rFont val="細明體"/>
            <family val="3"/>
            <charset val="136"/>
          </rPr>
          <t>匯款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S4" authorId="0" shapeId="0" xr:uid="{00000000-0006-0000-0400-000001000000}">
      <text>
        <r>
          <rPr>
            <sz val="10"/>
            <color indexed="10"/>
            <rFont val="細明體"/>
            <family val="3"/>
            <charset val="136"/>
          </rPr>
          <t>1.領取支票或現金：</t>
        </r>
        <r>
          <rPr>
            <b/>
            <sz val="10"/>
            <color indexed="10"/>
            <rFont val="細明體"/>
            <family val="3"/>
            <charset val="136"/>
          </rPr>
          <t>本人簽章(盡量避免)</t>
        </r>
        <r>
          <rPr>
            <sz val="10"/>
            <color indexed="10"/>
            <rFont val="細明體"/>
            <family val="3"/>
            <charset val="136"/>
          </rPr>
          <t xml:space="preserve">
2.合作金庫帳戶：</t>
        </r>
        <r>
          <rPr>
            <b/>
            <sz val="10"/>
            <color indexed="10"/>
            <rFont val="細明體"/>
            <family val="3"/>
            <charset val="136"/>
          </rPr>
          <t>薪轉</t>
        </r>
        <r>
          <rPr>
            <sz val="10"/>
            <color indexed="10"/>
            <rFont val="細明體"/>
            <family val="3"/>
            <charset val="136"/>
          </rPr>
          <t xml:space="preserve">
3.台灣銀行帳戶：</t>
        </r>
        <r>
          <rPr>
            <b/>
            <sz val="10"/>
            <color indexed="10"/>
            <rFont val="細明體"/>
            <family val="3"/>
            <charset val="136"/>
          </rPr>
          <t>存帳</t>
        </r>
        <r>
          <rPr>
            <sz val="10"/>
            <color indexed="10"/>
            <rFont val="細明體"/>
            <family val="3"/>
            <charset val="136"/>
          </rPr>
          <t xml:space="preserve">
4.其他金融機構帳戶：</t>
        </r>
        <r>
          <rPr>
            <b/>
            <sz val="10"/>
            <color indexed="10"/>
            <rFont val="細明體"/>
            <family val="3"/>
            <charset val="136"/>
          </rPr>
          <t>匯款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9" authorId="0" shapeId="0" xr:uid="{00000000-0006-0000-0700-000001000000}">
      <text>
        <r>
          <rPr>
            <sz val="10"/>
            <color indexed="10"/>
            <rFont val="細明體"/>
            <family val="3"/>
            <charset val="136"/>
          </rPr>
          <t>銀行名稱如：玉山銀行台中分行
如係中國信託銀行者無須填銀行名稱及帳號</t>
        </r>
      </text>
    </comment>
    <comment ref="H9" authorId="0" shapeId="0" xr:uid="{00000000-0006-0000-0700-000002000000}">
      <text>
        <r>
          <rPr>
            <sz val="10"/>
            <color indexed="10"/>
            <rFont val="細明體"/>
            <family val="3"/>
            <charset val="136"/>
          </rPr>
          <t>中國信託銀行薪資轉帳無須簽章，僅在該欄位註明薪轉</t>
        </r>
      </text>
    </comment>
  </commentList>
</comments>
</file>

<file path=xl/sharedStrings.xml><?xml version="1.0" encoding="utf-8"?>
<sst xmlns="http://schemas.openxmlformats.org/spreadsheetml/2006/main" count="1615" uniqueCount="1016">
  <si>
    <t>經辦單位</t>
    <phoneticPr fontId="8" type="noConversion"/>
  </si>
  <si>
    <t>會計單位</t>
    <phoneticPr fontId="8" type="noConversion"/>
  </si>
  <si>
    <t>校長</t>
    <phoneticPr fontId="8" type="noConversion"/>
  </si>
  <si>
    <t>競賽及交流活動費</t>
  </si>
  <si>
    <t>用人費用</t>
    <phoneticPr fontId="8" type="noConversion"/>
  </si>
  <si>
    <t>正式員額
薪資</t>
    <phoneticPr fontId="16" type="noConversion"/>
  </si>
  <si>
    <t>聘僱及兼職
人員薪資</t>
    <phoneticPr fontId="16" type="noConversion"/>
  </si>
  <si>
    <t>超時工作
報酬</t>
    <phoneticPr fontId="16" type="noConversion"/>
  </si>
  <si>
    <t>津 貼</t>
  </si>
  <si>
    <t>獎 金</t>
  </si>
  <si>
    <t>退休及卹償金</t>
  </si>
  <si>
    <t>資遣費</t>
  </si>
  <si>
    <t>福利費</t>
  </si>
  <si>
    <t>提繳費</t>
  </si>
  <si>
    <t>水電費</t>
  </si>
  <si>
    <t>郵電費</t>
  </si>
  <si>
    <t>旅運費</t>
  </si>
  <si>
    <t>印刷裝訂
與廣告費</t>
    <phoneticPr fontId="16" type="noConversion"/>
  </si>
  <si>
    <t>修理保養
及保固費</t>
    <phoneticPr fontId="16" type="noConversion"/>
  </si>
  <si>
    <t>保險費</t>
  </si>
  <si>
    <t>一般服務費</t>
    <phoneticPr fontId="16" type="noConversion"/>
  </si>
  <si>
    <t>專業服務費</t>
  </si>
  <si>
    <t>公共關係費</t>
  </si>
  <si>
    <t>使用材料費</t>
  </si>
  <si>
    <t>用品消耗</t>
  </si>
  <si>
    <t>商 品</t>
  </si>
  <si>
    <t>地租及水租</t>
  </si>
  <si>
    <t>房租</t>
  </si>
  <si>
    <t>機器租金</t>
  </si>
  <si>
    <t>交通及運輸設備租金</t>
  </si>
  <si>
    <t>什項設備租金</t>
    <phoneticPr fontId="16" type="noConversion"/>
  </si>
  <si>
    <t>償債及利息</t>
  </si>
  <si>
    <t>土地稅</t>
  </si>
  <si>
    <t>契 稅</t>
  </si>
  <si>
    <t>房屋稅</t>
  </si>
  <si>
    <t>消費與行為稅</t>
  </si>
  <si>
    <t>特別稅課</t>
  </si>
  <si>
    <t>規 費</t>
  </si>
  <si>
    <t>繳 庫</t>
  </si>
  <si>
    <t>會 費</t>
  </si>
  <si>
    <t>捐助、補助與獎助</t>
  </si>
  <si>
    <t>分擔</t>
  </si>
  <si>
    <t>補貼(償)、獎勵、慰問、照護與救濟</t>
    <phoneticPr fontId="16" type="noConversion"/>
  </si>
  <si>
    <t>各項短絀</t>
  </si>
  <si>
    <t>賠償給付</t>
  </si>
  <si>
    <t>購置固定
資產</t>
    <phoneticPr fontId="16" type="noConversion"/>
  </si>
  <si>
    <t>購置無形
資產</t>
    <phoneticPr fontId="16" type="noConversion"/>
  </si>
  <si>
    <t>111管理委員會委員報酬</t>
  </si>
  <si>
    <t>112顧問人員報酬</t>
  </si>
  <si>
    <t>113職員薪金</t>
  </si>
  <si>
    <t>114工員工資</t>
  </si>
  <si>
    <t>115警餉</t>
  </si>
  <si>
    <t>121聘用人員薪金</t>
  </si>
  <si>
    <t>122約僱職員薪金</t>
  </si>
  <si>
    <t>123約僱工員薪金</t>
  </si>
  <si>
    <t>124兼職人員酬金</t>
  </si>
  <si>
    <t>131加班費</t>
  </si>
  <si>
    <t>132值班費</t>
  </si>
  <si>
    <t>133誤餐費</t>
  </si>
  <si>
    <t>141水電津貼</t>
  </si>
  <si>
    <t>142領班津貼</t>
  </si>
  <si>
    <t>143僻地津貼</t>
  </si>
  <si>
    <t>144工地津貼</t>
  </si>
  <si>
    <t>14Y其他津貼</t>
  </si>
  <si>
    <t>151考績獎金</t>
  </si>
  <si>
    <t>152年終獎金</t>
  </si>
  <si>
    <t>15Y其他獎金</t>
  </si>
  <si>
    <t>161職員退休及離職金</t>
  </si>
  <si>
    <t>162工員退休及離職金</t>
  </si>
  <si>
    <t>164卹償金</t>
  </si>
  <si>
    <t>171職員資遣費</t>
  </si>
  <si>
    <t>172工員資遣費</t>
  </si>
  <si>
    <t>181分擔員工保險費</t>
  </si>
  <si>
    <t>182分擔退休人員及其配偶暨員工眷屬保險費</t>
  </si>
  <si>
    <t>183傷病醫藥費</t>
  </si>
  <si>
    <t>185提撥福利金</t>
  </si>
  <si>
    <t>187員工通勤交通費</t>
  </si>
  <si>
    <t>188分擔輔助建屋貸款利息</t>
  </si>
  <si>
    <t>18Y其他福利費</t>
  </si>
  <si>
    <t>191提繳工資墊償費用</t>
  </si>
  <si>
    <t>211動力費</t>
  </si>
  <si>
    <t>212工作場所電費</t>
  </si>
  <si>
    <t>213宿舍電費</t>
  </si>
  <si>
    <t>214工作場所水費</t>
  </si>
  <si>
    <t>215宿舍水費</t>
  </si>
  <si>
    <t>217氣體費</t>
  </si>
  <si>
    <t>21Y其他場所水電費</t>
  </si>
  <si>
    <t>221郵費</t>
  </si>
  <si>
    <t>222電話費</t>
  </si>
  <si>
    <t>223電報費</t>
  </si>
  <si>
    <t>224數據通信費</t>
  </si>
  <si>
    <t>231國內旅費</t>
  </si>
  <si>
    <t>232國外旅費</t>
  </si>
  <si>
    <t>233大陸地區旅費</t>
  </si>
  <si>
    <t>235專力費</t>
  </si>
  <si>
    <t>236貨物運費</t>
  </si>
  <si>
    <t>237裝卸費</t>
  </si>
  <si>
    <t>238港埠費</t>
  </si>
  <si>
    <t>23Y其他旅運費</t>
  </si>
  <si>
    <t>241印刷及裝訂費</t>
  </si>
  <si>
    <t>244廣（公）告費</t>
  </si>
  <si>
    <t>245樣品贈送</t>
  </si>
  <si>
    <t>246業務宣導費</t>
  </si>
  <si>
    <t>251土地改良物修護費</t>
  </si>
  <si>
    <t>252一般房屋修護費</t>
  </si>
  <si>
    <t>253宿舍修護費</t>
  </si>
  <si>
    <t>254其他建築修護費</t>
  </si>
  <si>
    <t>255機械及設備修護費</t>
  </si>
  <si>
    <t>256交通及運輸設備修護費</t>
  </si>
  <si>
    <t>257什項設備修護費</t>
  </si>
  <si>
    <t>258其他資產修護費</t>
  </si>
  <si>
    <t>25Y保固費</t>
  </si>
  <si>
    <t>261一般房屋保險費</t>
  </si>
  <si>
    <t>262宿舍保險費</t>
  </si>
  <si>
    <t>263機械及設備保險費</t>
  </si>
  <si>
    <t>264交通及運輸設備保險費</t>
  </si>
  <si>
    <t>265什項設備保險費</t>
  </si>
  <si>
    <t>266其他資產保險費</t>
  </si>
  <si>
    <t>267現金、存款及貨物保險費</t>
  </si>
  <si>
    <t>268責任保險費</t>
  </si>
  <si>
    <t>26Y其他保險費</t>
  </si>
  <si>
    <t>271棧儲費</t>
  </si>
  <si>
    <t>272包裝費</t>
  </si>
  <si>
    <t>273公證費</t>
  </si>
  <si>
    <t>274報關費</t>
  </si>
  <si>
    <t>275理貨費</t>
  </si>
  <si>
    <t>276佣金、匯費、經理費及手續費</t>
  </si>
  <si>
    <t>277代理(辦)費</t>
  </si>
  <si>
    <t>278加工費</t>
  </si>
  <si>
    <t>279外包費</t>
  </si>
  <si>
    <t>27A義工服務費</t>
  </si>
  <si>
    <t>27D計時與計件人員酬金</t>
  </si>
  <si>
    <t>27E替代役待遇及給與</t>
  </si>
  <si>
    <t>27F體育活動費</t>
  </si>
  <si>
    <t>281技術合作費及權利金</t>
  </si>
  <si>
    <t>282專技人員酬金</t>
  </si>
  <si>
    <t>283法律事務費</t>
  </si>
  <si>
    <t>284工程及管理諮詢服務費</t>
  </si>
  <si>
    <t>285講課鐘點、稿費、出席審查及查詢費</t>
  </si>
  <si>
    <t>286委託調查研究費</t>
  </si>
  <si>
    <t>287委託檢驗(定)試驗認證費</t>
  </si>
  <si>
    <t>288委託考選訓練費</t>
  </si>
  <si>
    <t>289試務甄選費</t>
  </si>
  <si>
    <t>28A電子計算機軟體服務費</t>
  </si>
  <si>
    <t>28Y其他</t>
  </si>
  <si>
    <t>291公共關係費</t>
  </si>
  <si>
    <t>311物料</t>
  </si>
  <si>
    <t>312燃料</t>
  </si>
  <si>
    <t>313油脂</t>
  </si>
  <si>
    <t>314建築材料</t>
  </si>
  <si>
    <t>315設備零件</t>
  </si>
  <si>
    <t>321辦公（事務）用品</t>
  </si>
  <si>
    <t>322報章什誌</t>
  </si>
  <si>
    <t>323農業與園藝用品及環境美化費</t>
  </si>
  <si>
    <t>324化學藥劑與實驗用品</t>
  </si>
  <si>
    <t>325服裝</t>
  </si>
  <si>
    <t>326食品</t>
  </si>
  <si>
    <t>327飼料</t>
  </si>
  <si>
    <t>328醫療用品(非醫療院所使用)</t>
  </si>
  <si>
    <t>32Y其他</t>
  </si>
  <si>
    <t>331商品</t>
  </si>
  <si>
    <t>411一般土地租金</t>
  </si>
  <si>
    <t>412宿舍基地租金</t>
  </si>
  <si>
    <t>414場地租金</t>
  </si>
  <si>
    <t>421一般房屋租金</t>
  </si>
  <si>
    <t>422宿舍租金</t>
  </si>
  <si>
    <t>431電腦硬、軟體租金及使用費</t>
  </si>
  <si>
    <t>432機械及設備租金</t>
  </si>
  <si>
    <t>441船租</t>
  </si>
  <si>
    <t>442車租</t>
  </si>
  <si>
    <t>443電信設備租金</t>
  </si>
  <si>
    <t>444碼頭設備租金</t>
  </si>
  <si>
    <t>445航空器租金</t>
  </si>
  <si>
    <t>446貨櫃及車架租金</t>
  </si>
  <si>
    <t>451什項設備租金</t>
  </si>
  <si>
    <t>461債務還本</t>
  </si>
  <si>
    <t>462債券還本</t>
  </si>
  <si>
    <t>465債務利息</t>
  </si>
  <si>
    <t>468債券利息</t>
  </si>
  <si>
    <t>46Y其他利息</t>
  </si>
  <si>
    <t>611土地增值稅</t>
  </si>
  <si>
    <t>612一般土地地價稅</t>
  </si>
  <si>
    <t>613宿舍基地地價稅</t>
  </si>
  <si>
    <t>61Y其他土地地價稅</t>
  </si>
  <si>
    <t>621契稅</t>
  </si>
  <si>
    <t>631一般房屋稅</t>
  </si>
  <si>
    <t>632宿舍房屋稅</t>
  </si>
  <si>
    <t>63Y其他房屋稅</t>
  </si>
  <si>
    <t>641關稅</t>
  </si>
  <si>
    <t>642貨物稅</t>
  </si>
  <si>
    <t>643證券交易稅</t>
  </si>
  <si>
    <t>644營業稅</t>
  </si>
  <si>
    <t>645印花稅</t>
  </si>
  <si>
    <t>646使用牌照稅</t>
  </si>
  <si>
    <t>651礦區稅</t>
  </si>
  <si>
    <t>65Y其他</t>
  </si>
  <si>
    <t>661行政規費與強制費</t>
  </si>
  <si>
    <t>662事業規費</t>
  </si>
  <si>
    <t>663汽車燃料使用費</t>
  </si>
  <si>
    <t>664商港服務費</t>
  </si>
  <si>
    <t>665未足額進用身障人員差額補助費</t>
  </si>
  <si>
    <t>66Y其他</t>
  </si>
  <si>
    <t>671解繳公庫</t>
  </si>
  <si>
    <t>711國際組織會費</t>
  </si>
  <si>
    <t>712學術團體會費</t>
  </si>
  <si>
    <t>713職業團體會費</t>
  </si>
  <si>
    <t>721捐助個人</t>
  </si>
  <si>
    <t>722捐助私校及團體</t>
  </si>
  <si>
    <t>723補(協)助政府機關(構)</t>
  </si>
  <si>
    <t>724公益支出</t>
  </si>
  <si>
    <t>725捐助國外團體</t>
  </si>
  <si>
    <t>726獎助學員生給與</t>
  </si>
  <si>
    <t>72Y其他</t>
  </si>
  <si>
    <t>731分擔污染防制費</t>
  </si>
  <si>
    <t>732分擔大樓管理費</t>
  </si>
  <si>
    <t>733分擔礦場保安費</t>
  </si>
  <si>
    <t>734分擔職業訓練費</t>
  </si>
  <si>
    <t>73Y分擔其他費用</t>
  </si>
  <si>
    <t>741補貼環保費用</t>
  </si>
  <si>
    <t>742補貼就業訓練津貼與貸（存）款利息</t>
  </si>
  <si>
    <t>743補貼收容人膳宿費、保險及遣返費</t>
  </si>
  <si>
    <t>744補償眷村住戶費</t>
  </si>
  <si>
    <t>745補償改建戶、眷村(營舍)住戶遷移費</t>
  </si>
  <si>
    <t>746獎勵費用</t>
  </si>
  <si>
    <t>747慰問金、照護及濟助金</t>
  </si>
  <si>
    <t>748醫療衛生受害救濟給付</t>
  </si>
  <si>
    <t>74Y其他</t>
  </si>
  <si>
    <t>751技能競賽</t>
  </si>
  <si>
    <t>752交流活動費</t>
  </si>
  <si>
    <t>811磅（現金分）差</t>
  </si>
  <si>
    <t>812呆帳及保證短絀</t>
  </si>
  <si>
    <t>813運輸及搬運短絀</t>
  </si>
  <si>
    <t>814停工短絀</t>
  </si>
  <si>
    <t>815損壞工作</t>
  </si>
  <si>
    <t>816災害短絀</t>
  </si>
  <si>
    <t>817資產短絀</t>
  </si>
  <si>
    <t>818兌換短絀</t>
  </si>
  <si>
    <t>819投資短絀</t>
  </si>
  <si>
    <t>821一般賠償</t>
  </si>
  <si>
    <t>822旅運賠償</t>
  </si>
  <si>
    <t>823公害賠償</t>
  </si>
  <si>
    <t>912取得經營不善金融機構資產</t>
  </si>
  <si>
    <t>91Y其他</t>
  </si>
  <si>
    <t>511購置土地</t>
  </si>
  <si>
    <t>513擴充改良房屋建築及設備
(分支計畫5M220000)</t>
  </si>
  <si>
    <t>515購置交通及運輸設備
(分支計畫5M320000)</t>
  </si>
  <si>
    <t>514購置機械及設備
(分支計畫5M420000)</t>
  </si>
  <si>
    <t>516購置什項設備
(分支計畫5M420000)</t>
  </si>
  <si>
    <t>521購置電腦軟體
(分支計畫5M520000)</t>
  </si>
  <si>
    <t>522購置權利</t>
  </si>
  <si>
    <t>53長期投資</t>
  </si>
  <si>
    <t>531長期證券</t>
  </si>
  <si>
    <t>532其他長期投資</t>
  </si>
  <si>
    <t>服務
費用</t>
    <phoneticPr fontId="8" type="noConversion"/>
  </si>
  <si>
    <t>材料及用品費</t>
    <phoneticPr fontId="8" type="noConversion"/>
  </si>
  <si>
    <t>租金、償債與利息</t>
    <phoneticPr fontId="8" type="noConversion"/>
  </si>
  <si>
    <t>稅捐、規費(強制費)與繳庫</t>
    <phoneticPr fontId="8" type="noConversion"/>
  </si>
  <si>
    <t>會費、捐助、補助、分攤、照護、救濟與交流活動費</t>
    <phoneticPr fontId="8" type="noConversion"/>
  </si>
  <si>
    <t>短絀與賠償給付</t>
    <phoneticPr fontId="8" type="noConversion"/>
  </si>
  <si>
    <t>其 他</t>
    <phoneticPr fontId="8" type="noConversion"/>
  </si>
  <si>
    <t>購建固定資產、無形資產及長期投資</t>
    <phoneticPr fontId="8" type="noConversion"/>
  </si>
  <si>
    <t>512興建土地改良物
(分支計畫5M220000)</t>
    <phoneticPr fontId="8" type="noConversion"/>
  </si>
  <si>
    <t>預算內科目</t>
    <phoneticPr fontId="8" type="noConversion"/>
  </si>
  <si>
    <t>一級</t>
    <phoneticPr fontId="8" type="noConversion"/>
  </si>
  <si>
    <t>二級</t>
    <phoneticPr fontId="8" type="noConversion"/>
  </si>
  <si>
    <r>
      <t>91Y其他</t>
    </r>
    <r>
      <rPr>
        <sz val="9"/>
        <color indexed="10"/>
        <rFont val="新細明體"/>
        <family val="1"/>
        <charset val="136"/>
      </rPr>
      <t>(社教、分散式、體育班-註)</t>
    </r>
    <phoneticPr fontId="8" type="noConversion"/>
  </si>
  <si>
    <r>
      <t>27D計時與計件人員酬金</t>
    </r>
    <r>
      <rPr>
        <sz val="9"/>
        <color indexed="10"/>
        <rFont val="新細明體"/>
        <family val="1"/>
        <charset val="136"/>
      </rPr>
      <t>(身障臨員-註)</t>
    </r>
    <phoneticPr fontId="8" type="noConversion"/>
  </si>
  <si>
    <t>314建築材料</t>
    <phoneticPr fontId="8" type="noConversion"/>
  </si>
  <si>
    <t>315設備零件</t>
    <phoneticPr fontId="8" type="noConversion"/>
  </si>
  <si>
    <r>
      <t>257什項設備修護費</t>
    </r>
    <r>
      <rPr>
        <sz val="9"/>
        <color indexed="10"/>
        <rFont val="新細明體"/>
        <family val="1"/>
        <charset val="136"/>
      </rPr>
      <t>(飲水機維護-註)</t>
    </r>
    <phoneticPr fontId="8" type="noConversion"/>
  </si>
  <si>
    <t>32Y其他</t>
    <phoneticPr fontId="8" type="noConversion"/>
  </si>
  <si>
    <t>A00001</t>
  </si>
  <si>
    <t>AYF008</t>
  </si>
  <si>
    <t>AYF009</t>
  </si>
  <si>
    <t>CA0001</t>
  </si>
  <si>
    <t>CA0002</t>
  </si>
  <si>
    <t>DA0001</t>
  </si>
  <si>
    <t>DA0002</t>
  </si>
  <si>
    <t>E00001</t>
  </si>
  <si>
    <t>E00002</t>
  </si>
  <si>
    <t>E00003</t>
  </si>
  <si>
    <t>E00004</t>
  </si>
  <si>
    <t>E00005</t>
  </si>
  <si>
    <t>E00006</t>
  </si>
  <si>
    <t>E00007</t>
  </si>
  <si>
    <t>E00009</t>
  </si>
  <si>
    <t>E00010</t>
  </si>
  <si>
    <t>e00014</t>
  </si>
  <si>
    <t>e00020</t>
  </si>
  <si>
    <t>e00021</t>
  </si>
  <si>
    <t>e00022</t>
  </si>
  <si>
    <t>E00023</t>
  </si>
  <si>
    <t>E00024</t>
  </si>
  <si>
    <t>F00001</t>
  </si>
  <si>
    <t>F00002</t>
  </si>
  <si>
    <t>F00003</t>
  </si>
  <si>
    <t>F00004</t>
  </si>
  <si>
    <t>F00005</t>
  </si>
  <si>
    <t>F00006</t>
  </si>
  <si>
    <t>F00008</t>
  </si>
  <si>
    <t>F00009</t>
  </si>
  <si>
    <t>FA0003</t>
  </si>
  <si>
    <t>FA0004</t>
  </si>
  <si>
    <t>FA0008</t>
  </si>
  <si>
    <t>FA0012</t>
  </si>
  <si>
    <t>fa0014</t>
  </si>
  <si>
    <t>fa0015</t>
  </si>
  <si>
    <t>fa0016</t>
  </si>
  <si>
    <t>fa0019</t>
  </si>
  <si>
    <t>fa0021</t>
  </si>
  <si>
    <t>fa0022</t>
  </si>
  <si>
    <t>fa0023</t>
  </si>
  <si>
    <t>fa0024</t>
  </si>
  <si>
    <t>fa0025</t>
  </si>
  <si>
    <t>fa0026</t>
  </si>
  <si>
    <t>fa0027</t>
  </si>
  <si>
    <t>fa0029</t>
  </si>
  <si>
    <t>fa0030</t>
  </si>
  <si>
    <t>fa0031</t>
  </si>
  <si>
    <t>fa0033</t>
  </si>
  <si>
    <t>fa0034</t>
  </si>
  <si>
    <t>FA0035</t>
  </si>
  <si>
    <t>FA0037</t>
  </si>
  <si>
    <t>fa0039</t>
  </si>
  <si>
    <t>G00002</t>
  </si>
  <si>
    <t>HA0001</t>
  </si>
  <si>
    <t>HA0003</t>
  </si>
  <si>
    <t>HC0001</t>
  </si>
  <si>
    <t>HC0002</t>
  </si>
  <si>
    <t>IA0003</t>
  </si>
  <si>
    <t>IA0006</t>
  </si>
  <si>
    <t>IA0010</t>
  </si>
  <si>
    <t>IA0018</t>
  </si>
  <si>
    <t>IA0020</t>
  </si>
  <si>
    <t>IA0022</t>
  </si>
  <si>
    <t>IB0001</t>
  </si>
  <si>
    <t>IB0003</t>
  </si>
  <si>
    <t>IB0005</t>
  </si>
  <si>
    <t>IB0006</t>
  </si>
  <si>
    <t>IB0008</t>
  </si>
  <si>
    <t>IB0009</t>
  </si>
  <si>
    <t>IB0011</t>
  </si>
  <si>
    <t>IB0013</t>
  </si>
  <si>
    <t>IB0014</t>
  </si>
  <si>
    <t>IB0015</t>
  </si>
  <si>
    <t>IB0016</t>
  </si>
  <si>
    <t>IB0018</t>
  </si>
  <si>
    <t>IB0020</t>
  </si>
  <si>
    <t>IB0022</t>
  </si>
  <si>
    <t>IB0023</t>
  </si>
  <si>
    <t>IB0024</t>
  </si>
  <si>
    <t>ib0031</t>
  </si>
  <si>
    <t>Ib0032</t>
  </si>
  <si>
    <t>IB0043</t>
  </si>
  <si>
    <t>IB0047</t>
  </si>
  <si>
    <t>ib0099</t>
  </si>
  <si>
    <t>Ic0005</t>
  </si>
  <si>
    <t>ID0001</t>
  </si>
  <si>
    <t>ID0002</t>
  </si>
  <si>
    <t>ID0003</t>
  </si>
  <si>
    <t>ID0004</t>
  </si>
  <si>
    <t>ID0005</t>
  </si>
  <si>
    <t>ID0007</t>
  </si>
  <si>
    <t>ID0011</t>
  </si>
  <si>
    <t>ID0013</t>
  </si>
  <si>
    <t>ID0014</t>
  </si>
  <si>
    <t>ID0017</t>
  </si>
  <si>
    <t>ID0018</t>
  </si>
  <si>
    <t>ID0023</t>
  </si>
  <si>
    <t>ID0024</t>
  </si>
  <si>
    <t>IE0001</t>
  </si>
  <si>
    <t>JA0001</t>
  </si>
  <si>
    <t>JB0004</t>
  </si>
  <si>
    <t>jb0099</t>
  </si>
  <si>
    <t>JD0002</t>
  </si>
  <si>
    <t>jg0003</t>
  </si>
  <si>
    <t>K00002</t>
  </si>
  <si>
    <t>K00003</t>
  </si>
  <si>
    <t>K00004</t>
  </si>
  <si>
    <t>K00005</t>
  </si>
  <si>
    <t>L00001</t>
  </si>
  <si>
    <t>L00003</t>
  </si>
  <si>
    <t>L00004</t>
  </si>
  <si>
    <t>L00006</t>
  </si>
  <si>
    <t>l00007</t>
  </si>
  <si>
    <t>M00001</t>
  </si>
  <si>
    <t>M00002</t>
  </si>
  <si>
    <t>M00003</t>
  </si>
  <si>
    <t>M00005</t>
  </si>
  <si>
    <t>m00007</t>
  </si>
  <si>
    <t>m00009</t>
  </si>
  <si>
    <t>ma0002</t>
  </si>
  <si>
    <t>mb0004</t>
  </si>
  <si>
    <t>mc0002</t>
  </si>
  <si>
    <t>mc0003</t>
  </si>
  <si>
    <t>md0001</t>
  </si>
  <si>
    <t>me0001</t>
  </si>
  <si>
    <t>me0002</t>
  </si>
  <si>
    <t>me0003</t>
  </si>
  <si>
    <t>mf0001</t>
  </si>
  <si>
    <t>N00001</t>
  </si>
  <si>
    <t>N00002</t>
  </si>
  <si>
    <t>N00005</t>
  </si>
  <si>
    <t>N00007</t>
  </si>
  <si>
    <t>R00001</t>
  </si>
  <si>
    <t>R00002</t>
  </si>
  <si>
    <t>V00001</t>
  </si>
  <si>
    <t>v00002</t>
  </si>
  <si>
    <t>W00001</t>
  </si>
  <si>
    <t>w00010</t>
  </si>
  <si>
    <t>W00013</t>
  </si>
  <si>
    <t>YA0015</t>
  </si>
  <si>
    <t>YA0034</t>
  </si>
  <si>
    <t>YA0035</t>
  </si>
  <si>
    <t>YA0039</t>
  </si>
  <si>
    <t>YA0040</t>
  </si>
  <si>
    <t>YA0041</t>
  </si>
  <si>
    <t>YAc001</t>
  </si>
  <si>
    <t>YAC002</t>
  </si>
  <si>
    <t>YAD003</t>
  </si>
  <si>
    <t>YAe001</t>
  </si>
  <si>
    <t>YAe002</t>
  </si>
  <si>
    <t>YAe003</t>
  </si>
  <si>
    <t>YAe004</t>
  </si>
  <si>
    <t>YAF001</t>
  </si>
  <si>
    <t>YAF003</t>
  </si>
  <si>
    <t>YAF004</t>
  </si>
  <si>
    <t>YAF005</t>
  </si>
  <si>
    <t>YAF006</t>
  </si>
  <si>
    <t>YAF007</t>
  </si>
  <si>
    <t>YAF008</t>
  </si>
  <si>
    <t>YAF009</t>
  </si>
  <si>
    <t>YAF010</t>
  </si>
  <si>
    <t>YAF011</t>
  </si>
  <si>
    <t>YAF012</t>
  </si>
  <si>
    <t>YAF013</t>
  </si>
  <si>
    <t>YAF014</t>
  </si>
  <si>
    <t>YC0001</t>
  </si>
  <si>
    <t>YC0002</t>
  </si>
  <si>
    <t>YC0003</t>
  </si>
  <si>
    <t>Z00001</t>
  </si>
  <si>
    <t>Z00015</t>
  </si>
  <si>
    <t>z00016</t>
  </si>
  <si>
    <t>Z00018</t>
  </si>
  <si>
    <t>Z00019</t>
  </si>
  <si>
    <t>Z00020</t>
  </si>
  <si>
    <t>Z00021</t>
  </si>
  <si>
    <t>零用金</t>
  </si>
  <si>
    <t>退撫基金</t>
  </si>
  <si>
    <t>公保費</t>
  </si>
  <si>
    <t>健保費(公)</t>
  </si>
  <si>
    <t>勞保費</t>
  </si>
  <si>
    <t>勞工退休準備金</t>
  </si>
  <si>
    <t>所得稅</t>
  </si>
  <si>
    <t>健保費(勞)</t>
  </si>
  <si>
    <t>教職員午餐費</t>
  </si>
  <si>
    <t>其他</t>
  </si>
  <si>
    <t>陳華樹校長自付健保費</t>
  </si>
  <si>
    <t>家長會費</t>
  </si>
  <si>
    <t>平安保險費</t>
  </si>
  <si>
    <t>學生活動費</t>
  </si>
  <si>
    <t>班級費</t>
  </si>
  <si>
    <t>教科書書籍費</t>
  </si>
  <si>
    <t>電腦設備維護、耗材及網路使用費</t>
  </si>
  <si>
    <t>校外教學</t>
  </si>
  <si>
    <t>畢業紀念冊</t>
  </si>
  <si>
    <t>其他各項補助經費</t>
  </si>
  <si>
    <t>各項工程設備補助</t>
  </si>
  <si>
    <t>專任輔導教師</t>
  </si>
  <si>
    <t>國民教育輔導團</t>
  </si>
  <si>
    <t>2688專案教師</t>
  </si>
  <si>
    <t>專任運動教練</t>
  </si>
  <si>
    <t>縣府統籌支撥項目</t>
  </si>
  <si>
    <t>教職員退休金</t>
  </si>
  <si>
    <t>退休人員年終慰問金</t>
  </si>
  <si>
    <t>服務獎章</t>
  </si>
  <si>
    <t>婚喪生育子女教育補助</t>
  </si>
  <si>
    <t>健康檢查補助</t>
  </si>
  <si>
    <t>贊助校慶運動會</t>
  </si>
  <si>
    <t>畢業典禮經費</t>
  </si>
  <si>
    <t>捐助圖書經費</t>
  </si>
  <si>
    <t>桌球隊活動經費</t>
  </si>
  <si>
    <t>茶道社活動經費</t>
  </si>
  <si>
    <t>捐助學校設備維修</t>
  </si>
  <si>
    <t>捐助校園環境整修經費</t>
  </si>
  <si>
    <t>專戶利息</t>
  </si>
  <si>
    <t>場地設施使用費</t>
  </si>
  <si>
    <t>拾金不昧</t>
  </si>
  <si>
    <t>出售財產報廢收入</t>
  </si>
  <si>
    <t>中國信託商業銀行</t>
  </si>
  <si>
    <t>各項專案</t>
  </si>
  <si>
    <t>零用金專戶</t>
  </si>
  <si>
    <t>存入保證金</t>
  </si>
  <si>
    <t>仁愛基金專戶</t>
  </si>
  <si>
    <t>離職儲金專戶</t>
  </si>
  <si>
    <t>代收付款項</t>
  </si>
  <si>
    <t>‎代收付款項‎</t>
  </si>
  <si>
    <t>代收付款項‎</t>
  </si>
  <si>
    <t>學生繳費項目</t>
  </si>
  <si>
    <t>各項補助經費</t>
  </si>
  <si>
    <t>各項獎助學金</t>
  </si>
  <si>
    <t>各項活動補助</t>
  </si>
  <si>
    <t>各項專案教師</t>
  </si>
  <si>
    <t>指定用途捐款</t>
  </si>
  <si>
    <t>其他項目</t>
  </si>
  <si>
    <t>其他預付款</t>
  </si>
  <si>
    <t>保證金-履約保證金-國華便當工廠-105學年度外訂餐盒採購案</t>
  </si>
  <si>
    <t>保證金-履約保證金-誠美便當工廠-105學年度外訂餐盒採購案</t>
  </si>
  <si>
    <t>仁愛基金-仁愛基金</t>
  </si>
  <si>
    <t>仁愛基金-捐助學生午餐經費</t>
  </si>
  <si>
    <t>聘僱人員離職儲金-機關負擔提存款</t>
  </si>
  <si>
    <t>聘僱人員離職儲金-自行負擔提存款</t>
  </si>
  <si>
    <t>學生社團-英語單字背誦</t>
  </si>
  <si>
    <t>學生社團-書法社</t>
  </si>
  <si>
    <t>學生社團-歐洲益智遊戲</t>
  </si>
  <si>
    <t>學生社團-舞蹈社</t>
  </si>
  <si>
    <t>學生社團-桌球社</t>
  </si>
  <si>
    <t>學生社團-跆拳道社</t>
  </si>
  <si>
    <t>學生社團-直排輪社</t>
  </si>
  <si>
    <t>學生社團-科展研究社</t>
  </si>
  <si>
    <t>學生社團-太極拳社</t>
  </si>
  <si>
    <t>學生社團-鋼琴社</t>
  </si>
  <si>
    <t>學生社團-圍棋社</t>
  </si>
  <si>
    <t>學生社團-兒童美術社</t>
  </si>
  <si>
    <t>學生社團-烏克麗麗社</t>
  </si>
  <si>
    <t>學生社團-象棋社</t>
  </si>
  <si>
    <t>學生社團-小提琴社</t>
  </si>
  <si>
    <t>學生社團-機器人社</t>
  </si>
  <si>
    <t>學生社團-桌球隊</t>
  </si>
  <si>
    <t>學生社團-茶道社</t>
  </si>
  <si>
    <t>學生社團-管樂團社</t>
  </si>
  <si>
    <t>學生社團-長笛社</t>
  </si>
  <si>
    <t>學生社團-數獨社</t>
  </si>
  <si>
    <t>學生社團-籃球社</t>
  </si>
  <si>
    <t>學生社團--兒童手創藝術</t>
  </si>
  <si>
    <t>縣府獎助學金-原住民學生獎學金</t>
  </si>
  <si>
    <t>縣府獎助學金-自強優秀獎學金</t>
  </si>
  <si>
    <t>學產基金會-學產基金會助學金</t>
  </si>
  <si>
    <t>學產基金會-學產基金會急難慰問金</t>
  </si>
  <si>
    <t>教務處-精進教學計畫</t>
  </si>
  <si>
    <t>教務處-鄉土語言教學支援人員交通費</t>
  </si>
  <si>
    <t>教務處-彰化縣政府補助經費</t>
  </si>
  <si>
    <t>‎教務處‎--補救教學</t>
  </si>
  <si>
    <t>‎教務處‎--歌仔戲工作坊經費</t>
  </si>
  <si>
    <t>‎教務處‎--網路電路經費</t>
  </si>
  <si>
    <t>訓導處-外訂餐盒</t>
  </si>
  <si>
    <t>訓導處-福山宮補助清寒學生學雜費</t>
  </si>
  <si>
    <t>訓導處-學校健康促進經費</t>
  </si>
  <si>
    <t>訓導處-資源回收</t>
  </si>
  <si>
    <t>訓導處-全民運動會</t>
  </si>
  <si>
    <t>訓導處-體育班體適能檢測</t>
  </si>
  <si>
    <t>訓導處-體育訪視(評鑑)經費</t>
  </si>
  <si>
    <t>訓導處-體育績優學校補助</t>
  </si>
  <si>
    <t>訓導處-彰化市運動大會補助款</t>
  </si>
  <si>
    <t>訓導處-體委會基層選手訓練站補助</t>
  </si>
  <si>
    <t>訓導處-全國小學田徑賽</t>
  </si>
  <si>
    <t>訓導處-低收入戶子女及殘障人士子女教科書補助</t>
  </si>
  <si>
    <t>訓導處-紅十字會</t>
  </si>
  <si>
    <t>訓導處-體育班審查</t>
  </si>
  <si>
    <t>訓導處-全國自由盃桌球賽</t>
  </si>
  <si>
    <t>訓導處-優秀運動員暨績優教練獎助金</t>
  </si>
  <si>
    <t>訓導處-寒暑假經濟弱勢午餐輔助</t>
  </si>
  <si>
    <t>訓導處-全中運聖火傳遞</t>
  </si>
  <si>
    <t>訓導處-三好校園實踐經費</t>
  </si>
  <si>
    <t>訓導處-游泳體驗營</t>
  </si>
  <si>
    <t>訓導處-其他補助經費</t>
  </si>
  <si>
    <t>總務處-彰化縣政府補助經費</t>
  </si>
  <si>
    <t>輔導室-課後照顧身障專班</t>
  </si>
  <si>
    <t>輔導室-身障學生交通費補助</t>
  </si>
  <si>
    <t>輔導室-在家教育學生輔導教師交通費補助</t>
  </si>
  <si>
    <t>輔導室-特教助理</t>
  </si>
  <si>
    <t>輔導室-外籍及大陸配偶子女教育輔導計畫</t>
  </si>
  <si>
    <t>輔導室-在家教育補助費</t>
  </si>
  <si>
    <t>輔導室-輔導教師人力經費</t>
  </si>
  <si>
    <t>輔導室-特教學生校外教學交通費補助</t>
  </si>
  <si>
    <t>輔導室-身障學生代收代辦費補助</t>
  </si>
  <si>
    <t>輔導室-彰化縣政府補助經費</t>
  </si>
  <si>
    <t>輔導室-特殊教育知能研習</t>
  </si>
  <si>
    <t>輔導室-啦啦隊</t>
  </si>
  <si>
    <t>輔導室-特教班轉銜先修服務計畫</t>
  </si>
  <si>
    <t>人事室-資深優良教師獎金</t>
  </si>
  <si>
    <t>學管科-充實資訊教學設備補助</t>
  </si>
  <si>
    <t>國教科-改善校園安全設施</t>
  </si>
  <si>
    <t>國教科-其他</t>
  </si>
  <si>
    <t>體健科-體育器材室裝修工程</t>
  </si>
  <si>
    <t>市公所補助款-改善教學環境設備</t>
  </si>
  <si>
    <t>歌仔戲團經費捐款-呂靜琴</t>
  </si>
  <si>
    <t>林阿平校友捐款-閱讀區工程</t>
  </si>
  <si>
    <t>林阿平校友捐款-清寒獎助學金</t>
  </si>
  <si>
    <t>洪勝裕捐款-輔助學校教學</t>
  </si>
  <si>
    <t>徐義春捐款-輔助學校教學</t>
  </si>
  <si>
    <t>學校教學活動經費-柯文吉</t>
  </si>
  <si>
    <t>清寒學童及校務推動-林志宗</t>
  </si>
  <si>
    <t>榮樂交通事業捐款-輔助教學講師費</t>
  </si>
  <si>
    <t>冊戶-代收註冊費</t>
  </si>
  <si>
    <t>冊戶-專戶利息</t>
  </si>
  <si>
    <t>輔導室-專任輔導教師</t>
  </si>
  <si>
    <t>教務處-2688專案教師</t>
  </si>
  <si>
    <t>保證金-履約保證金-易桓運動用品社-充實體育器材〈耗材〉採購案</t>
  </si>
  <si>
    <t>保證金-履約保證金-易桓運動用品社-充實體育器材〈設備〉採購案</t>
  </si>
  <si>
    <t>保證金-履約保證金-改善運動訓練環境器材採購案-長盈體育運動器材有限</t>
  </si>
  <si>
    <t>保證金-履約保證金-漢磊文化事業有限公司-畢業紀念冊</t>
  </si>
  <si>
    <t>保證金-履約保證金-鑫傳土木包工業--蘇迪勒災害復建</t>
  </si>
  <si>
    <t>保證金-履約保證金-鑫傳土木包工業--體育器材裝修工程</t>
  </si>
  <si>
    <t>保證金-履約保證金-長盈體育動器材有限公-全國運會運動服裝</t>
  </si>
  <si>
    <t>保證金-履約保證金-全運會田徑賽運動服裝-長盈體育運動器材有限公司</t>
  </si>
  <si>
    <t>保證金-履約保證金-(103)體育器材採購-易桓運動用品社</t>
  </si>
  <si>
    <t>保證金-履約保證金-國華食品工廠-104學年度外訂餐盒採購案</t>
  </si>
  <si>
    <t>保證金-履約保證金-誠美便當工廠-104學年度外訂餐盒採購案</t>
  </si>
  <si>
    <t>保證金-履約保證金-正惠心便當工廠-104學年度外訂餐盒採購案</t>
  </si>
  <si>
    <t>保證金-履約保證金-小廚師便當工廠-104學年度外訂餐盒採購案</t>
  </si>
  <si>
    <t>保證金-履約保證金-(104)體育器材採購-易桓運動用品社</t>
  </si>
  <si>
    <t>保證金-履約保證金-華麗屋室內裝修公司</t>
  </si>
  <si>
    <t>保證金-履約保證金-正昌土木包工業-無障礙廁所整建</t>
  </si>
  <si>
    <t>保證金-履約保證金-(105)全國國小田徑服裝採購-易桓運動用品社</t>
  </si>
  <si>
    <t>保證金-履約保證金-(105)體育器材採購-易桓運動用品社</t>
  </si>
  <si>
    <t>保證金-履約保證金-小廚師便當工廠-105學年度外訂餐盒採購案</t>
  </si>
  <si>
    <t>保證金-履約保證金-正惠心食品工廠-105學年度外訂餐盒採購案</t>
  </si>
  <si>
    <t>保證金-履約保證金-(105)全運制服採購-易桓運動用品社</t>
  </si>
  <si>
    <t>保證金-履約保證金-田莊商行-105學年度乳品採購案</t>
  </si>
  <si>
    <t>保證金-履約保證金-南和旅行社-105學年度校外教學</t>
  </si>
  <si>
    <t>保證金-履約保證金-平安歸旅行社-105學年度校外教學</t>
  </si>
  <si>
    <t>保證金-場地設備使用保證金-大竹羽球會</t>
  </si>
  <si>
    <t>保證金-場地設備使用保證金-順德羽球會</t>
  </si>
  <si>
    <t>保證金-場地設備使用保證金-</t>
  </si>
  <si>
    <t>保固金-運動場積水PU跑道操場設施工程--95.2.28宏鈺營造</t>
  </si>
  <si>
    <t>保固金-102年改善教學環境遊戲器材-105/12/11三銳國際</t>
  </si>
  <si>
    <t>保證金-保固保證金-華麗屋室內裝修公司</t>
  </si>
  <si>
    <t>保固金-體育器材室裝修工程--鑫傳土木包工業-107.1.17</t>
  </si>
  <si>
    <t>保固金-蘇迪勒颱風復健工程--鑫傳土木包工業-107.1.4</t>
  </si>
  <si>
    <t>保固金-無障礙廁所整建工程--正昌土木包工業-108.8.8</t>
  </si>
  <si>
    <t>保固金-102年充實體育器材102/10/1-103/4/10易桓</t>
  </si>
  <si>
    <t>‎補充保費代扣自付款</t>
  </si>
  <si>
    <t>‎補充保費機關負擔款</t>
  </si>
  <si>
    <t>水電費、電話費</t>
  </si>
  <si>
    <t>‎張麗蓉師‎公保費</t>
  </si>
  <si>
    <t>‎代繳縣庫</t>
  </si>
  <si>
    <t>校長批示</t>
    <phoneticPr fontId="8" type="noConversion"/>
  </si>
  <si>
    <t>辦法</t>
    <phoneticPr fontId="8" type="noConversion"/>
  </si>
  <si>
    <t>說明</t>
    <phoneticPr fontId="8" type="noConversion"/>
  </si>
  <si>
    <t>用人費用</t>
  </si>
  <si>
    <t>服務費用</t>
  </si>
  <si>
    <t>聘僱及兼職人員薪資</t>
  </si>
  <si>
    <t>材料及用品費</t>
  </si>
  <si>
    <t>超時工作報酬</t>
  </si>
  <si>
    <t>租金、償債與利息</t>
  </si>
  <si>
    <t>印刷裝訂與廣告費</t>
  </si>
  <si>
    <t>購建固定資產、無形資產及長期投資</t>
  </si>
  <si>
    <t>修理保養及保固費</t>
  </si>
  <si>
    <t>什項設備租金</t>
  </si>
  <si>
    <t>會費、捐助、補助、分攤、照護、救濟與交流活動費</t>
  </si>
  <si>
    <t>一般服務費</t>
  </si>
  <si>
    <t>其他支出</t>
  </si>
  <si>
    <t>正式員額薪資</t>
    <phoneticPr fontId="8" type="noConversion"/>
  </si>
  <si>
    <t>正式員額薪資</t>
    <phoneticPr fontId="16" type="noConversion"/>
  </si>
  <si>
    <t>購置固定資產</t>
  </si>
  <si>
    <t>購置無形資產</t>
  </si>
  <si>
    <t>補貼償、獎勵、慰問、照護與救濟</t>
    <phoneticPr fontId="8" type="noConversion"/>
  </si>
  <si>
    <t>稅捐、規費強制費與繳庫</t>
  </si>
  <si>
    <t>購置固定資產</t>
    <phoneticPr fontId="16" type="noConversion"/>
  </si>
  <si>
    <t>購置無形資產</t>
    <phoneticPr fontId="16" type="noConversion"/>
  </si>
  <si>
    <t>獎金</t>
  </si>
  <si>
    <t>規費</t>
  </si>
  <si>
    <t>會費</t>
  </si>
  <si>
    <t>應付代收款</t>
    <phoneticPr fontId="8" type="noConversion"/>
  </si>
  <si>
    <t>存入保證金</t>
    <phoneticPr fontId="8" type="noConversion"/>
  </si>
  <si>
    <t>子目類別</t>
    <phoneticPr fontId="8" type="noConversion"/>
  </si>
  <si>
    <t>冊戶-代收註冊費R00001</t>
  </si>
  <si>
    <t>冊戶-專戶利息R00002</t>
  </si>
  <si>
    <t>仁愛基金-仁愛基金CA0001</t>
  </si>
  <si>
    <t>仁愛基金-捐助學生午餐經費CA0002</t>
  </si>
  <si>
    <t>退撫基金E00001</t>
  </si>
  <si>
    <t>公保費E00002</t>
  </si>
  <si>
    <t>健保費(公)E00003</t>
  </si>
  <si>
    <t>勞保費E00004</t>
  </si>
  <si>
    <t>勞工退休準備金E00005</t>
  </si>
  <si>
    <t>所得稅E00006</t>
  </si>
  <si>
    <t>健保費(勞)E00007</t>
  </si>
  <si>
    <t>教職員午餐費E00009</t>
  </si>
  <si>
    <t>其他E00010</t>
  </si>
  <si>
    <t>陳華樹校長自付健保費e00014</t>
  </si>
  <si>
    <t>‎補充保費代扣自付款e00020</t>
  </si>
  <si>
    <t>‎補充保費機關負擔款e00021</t>
  </si>
  <si>
    <t>水電費、電話費e00022</t>
  </si>
  <si>
    <t>‎張麗蓉師‎公保費E00023</t>
  </si>
  <si>
    <t>‎代繳縣庫E00024</t>
  </si>
  <si>
    <t>學管科-充實資訊教學設備補助JA0001</t>
  </si>
  <si>
    <t>國教科-改善校園安全設施JB0004</t>
  </si>
  <si>
    <t>國教科-其他jb0099</t>
  </si>
  <si>
    <t>體健科-體育器材室裝修工程JD0002</t>
  </si>
  <si>
    <t>市公所補助款-改善教學環境設備jg0003</t>
  </si>
  <si>
    <t>教務處-精進教學計畫IA0003</t>
  </si>
  <si>
    <t>教務處-鄉土語言教學支援人員交通費IA0006</t>
  </si>
  <si>
    <t>教務處-彰化縣政府補助經費IA0010</t>
  </si>
  <si>
    <t>‎教務處‎--補救教學IA0018</t>
  </si>
  <si>
    <t>‎教務處‎--歌仔戲工作坊經費IA0020</t>
  </si>
  <si>
    <t>‎教務處‎--網路電路經費IA0022</t>
  </si>
  <si>
    <t>訓導處-外訂餐盒IB0001</t>
  </si>
  <si>
    <t>訓導處-福山宮補助清寒學生學雜費IB0003</t>
  </si>
  <si>
    <t>訓導處-學校健康促進經費IB0005</t>
  </si>
  <si>
    <t>訓導處-資源回收IB0006</t>
  </si>
  <si>
    <t>訓導處-全民運動會IB0008</t>
  </si>
  <si>
    <t>訓導處-體育班體適能檢測IB0009</t>
  </si>
  <si>
    <t>訓導處-體育訪視(評鑑)經費IB0011</t>
  </si>
  <si>
    <t>訓導處-體育績優學校補助IB0013</t>
  </si>
  <si>
    <t>訓導處-彰化市運動大會補助款IB0014</t>
  </si>
  <si>
    <t>訓導處-體委會基層選手訓練站補助IB0015</t>
  </si>
  <si>
    <t>訓導處-全國小學田徑賽IB0016</t>
  </si>
  <si>
    <t>訓導處-低收入戶子女及殘障人士子女教科書補助IB0018</t>
  </si>
  <si>
    <t>訓導處-紅十字會IB0020</t>
  </si>
  <si>
    <t>訓導處-體育班審查IB0022</t>
  </si>
  <si>
    <t>訓導處-全國自由盃桌球賽IB0023</t>
  </si>
  <si>
    <t>訓導處-優秀運動員暨績優教練獎助金IB0024</t>
  </si>
  <si>
    <t>訓導處-寒暑假經濟弱勢午餐輔助ib0031</t>
  </si>
  <si>
    <t>訓導處-全中運聖火傳遞Ib0032</t>
  </si>
  <si>
    <t>訓導處-三好校園實踐經費IB0043</t>
  </si>
  <si>
    <t>訓導處-游泳體驗營IB0047</t>
  </si>
  <si>
    <t>訓導處-其他補助經費ib0099</t>
  </si>
  <si>
    <t>總務處-彰化縣政府補助經費Ic0005</t>
  </si>
  <si>
    <t>輔導室-課後照顧身障專班ID0001</t>
  </si>
  <si>
    <t>輔導室-身障學生交通費補助ID0002</t>
  </si>
  <si>
    <t>輔導室-在家教育學生輔導教師交通費補助ID0003</t>
  </si>
  <si>
    <t>輔導室-特教助理ID0004</t>
  </si>
  <si>
    <t>輔導室-外籍及大陸配偶子女教育輔導計畫ID0005</t>
  </si>
  <si>
    <t>輔導室-在家教育補助費ID0007</t>
  </si>
  <si>
    <t>輔導室-輔導教師人力經費ID0011</t>
  </si>
  <si>
    <t>輔導室-特教學生校外教學交通費補助ID0013</t>
  </si>
  <si>
    <t>輔導室-身障學生代收代辦費補助ID0014</t>
  </si>
  <si>
    <t>輔導室-彰化縣政府補助經費ID0017</t>
  </si>
  <si>
    <t>輔導室-特殊教育知能研習ID0018</t>
  </si>
  <si>
    <t>輔導室-啦啦隊ID0023</t>
  </si>
  <si>
    <t>輔導室-特教班轉銜先修服務計畫ID0024</t>
  </si>
  <si>
    <t>人事室-資深優良教師獎金IE0001</t>
  </si>
  <si>
    <t>專任輔導教師K00002</t>
  </si>
  <si>
    <t>國民教育輔導團K00003</t>
  </si>
  <si>
    <t>2688專案教師K00004</t>
  </si>
  <si>
    <t>專任運動教練K00005</t>
  </si>
  <si>
    <t>其他各項補助經費G00002</t>
  </si>
  <si>
    <t>縣府獎助學金-原住民學生獎學金HA0001</t>
  </si>
  <si>
    <t>縣府獎助學金-自強優秀獎學金HA0003</t>
  </si>
  <si>
    <t>學產基金會-學產基金會助學金HC0001</t>
  </si>
  <si>
    <t>學產基金會-學產基金會急難慰問金HC0002</t>
  </si>
  <si>
    <t>保證金-履約保證金-國華便當工廠-105學年度外訂餐盒採購案AYF008</t>
  </si>
  <si>
    <t>保證金-履約保證金-誠美便當工廠-105學年度外訂餐盒採購案AYF009</t>
  </si>
  <si>
    <t>保證金-履約保證金-易桓運動用品社-充實體育器材〈耗材〉採購案YA0015</t>
  </si>
  <si>
    <t>保證金-履約保證金-易桓運動用品社-充實體育器材〈設備〉採購案YA0034</t>
  </si>
  <si>
    <t>保證金-履約保證金-改善運動訓練環境器材採購案-長盈體育運動器材有限YA0035</t>
  </si>
  <si>
    <t>保證金-履約保證金-漢磊文化事業有限公司-畢業紀念冊YA0039</t>
  </si>
  <si>
    <t>保證金-履約保證金-鑫傳土木包工業--蘇迪勒災害復建YA0040</t>
  </si>
  <si>
    <t>保證金-履約保證金-鑫傳土木包工業--體育器材裝修工程YA0041</t>
  </si>
  <si>
    <t>保證金-履約保證金-長盈體育動器材有限公-全國運會運動服裝YAc001</t>
  </si>
  <si>
    <t>保證金-履約保證金-全運會田徑賽運動服裝-長盈體育運動器材有限公司YAC002</t>
  </si>
  <si>
    <t>保證金-履約保證金-(103)體育器材採購-易桓運動用品社YAD003</t>
  </si>
  <si>
    <t>保證金-履約保證金-國華食品工廠-104學年度外訂餐盒採購案YAe001</t>
  </si>
  <si>
    <t>保證金-履約保證金-誠美便當工廠-104學年度外訂餐盒採購案YAe002</t>
  </si>
  <si>
    <t>保證金-履約保證金-正惠心便當工廠-104學年度外訂餐盒採購案YAe003</t>
  </si>
  <si>
    <t>保證金-履約保證金-小廚師便當工廠-104學年度外訂餐盒採購案YAe004</t>
  </si>
  <si>
    <t>保證金-履約保證金-(104)體育器材採購-易桓運動用品社YAF001</t>
  </si>
  <si>
    <t>保證金-履約保證金-華麗屋室內裝修公司YAF003</t>
  </si>
  <si>
    <t>保證金-履約保證金-正昌土木包工業-無障礙廁所整建YAF004</t>
  </si>
  <si>
    <t>保證金-履約保證金-(105)全國國小田徑服裝採購-易桓運動用品社YAF005</t>
  </si>
  <si>
    <t>保證金-履約保證金-(105)體育器材採購-易桓運動用品社YAF006</t>
  </si>
  <si>
    <t>保證金-履約保證金-小廚師便當工廠-105學年度外訂餐盒採購案YAF007</t>
  </si>
  <si>
    <t>保證金-履約保證金-國華便當工廠-105學年度外訂餐盒採購案YAF008</t>
  </si>
  <si>
    <t>保證金-履約保證金-誠美便當工廠-105學年度外訂餐盒採購案YAF009</t>
  </si>
  <si>
    <t>保證金-履約保證金-正惠心食品工廠-105學年度外訂餐盒採購案YAF010</t>
  </si>
  <si>
    <t>保證金-履約保證金-(105)全運制服採購-易桓運動用品社YAF011</t>
  </si>
  <si>
    <t>保證金-履約保證金-田莊商行-105學年度乳品採購案YAF012</t>
  </si>
  <si>
    <t>保證金-履約保證金-南和旅行社-105學年度校外教學YAF013</t>
  </si>
  <si>
    <t>保證金-履約保證金-平安歸旅行社-105學年度校外教學YAF014</t>
  </si>
  <si>
    <t>保證金-場地設備使用保證金-大竹羽球會YC0001</t>
  </si>
  <si>
    <t>保證金-場地設備使用保證金-順德羽球會YC0002</t>
  </si>
  <si>
    <t>保證金-場地設備使用保證金-YC0003</t>
  </si>
  <si>
    <t>保固金-運動場積水PU跑道操場設施工程--95.2.28宏鈺營造Z00001</t>
  </si>
  <si>
    <t>保固金-102年充實體育器材102/10/1-103/4/10易桓Z00015</t>
  </si>
  <si>
    <t>保固金-102年改善教學環境遊戲器材-105/12/11三銳國際z00016</t>
  </si>
  <si>
    <t>保證金-保固保證金-華麗屋室內裝修公司Z00018</t>
  </si>
  <si>
    <t>保固金-體育器材室裝修工程--鑫傳土木包工業-107.1.17Z00019</t>
  </si>
  <si>
    <t>保固金-蘇迪勒颱風復健工程--鑫傳土木包工業-107.1.4Z00020</t>
  </si>
  <si>
    <t>保固金-無障礙廁所整建工程--正昌土木包工業-108.8.8Z00021</t>
  </si>
  <si>
    <t>專戶利息N00001</t>
  </si>
  <si>
    <t>場地設施使用費N00002</t>
  </si>
  <si>
    <t>拾金不昧N00005</t>
  </si>
  <si>
    <t>出售財產報廢收入N00007</t>
  </si>
  <si>
    <t>輔導室-特教助理V00001</t>
  </si>
  <si>
    <t>輔導室-專任輔導教師v00002</t>
  </si>
  <si>
    <t>教務處-2688專案教師W00001</t>
  </si>
  <si>
    <t>‎教務處‎--補救教學w00010</t>
  </si>
  <si>
    <t>各項專案W00013</t>
  </si>
  <si>
    <t>贊助校慶運動會M00001</t>
  </si>
  <si>
    <t>畢業典禮經費M00002</t>
  </si>
  <si>
    <t>捐助圖書經費M00003</t>
  </si>
  <si>
    <t>歌仔戲團經費捐款-呂靜琴M00005</t>
  </si>
  <si>
    <t>桌球隊活動經費m00007</t>
  </si>
  <si>
    <t>茶道社活動經費m00009</t>
  </si>
  <si>
    <t>捐助學校設備維修ma0002</t>
  </si>
  <si>
    <t>捐助校園環境整修經費mb0004</t>
  </si>
  <si>
    <t>林阿平校友捐款-閱讀區工程mc0002</t>
  </si>
  <si>
    <t>林阿平校友捐款-清寒獎助學金mc0003</t>
  </si>
  <si>
    <t>洪勝裕捐款-輔助學校教學md0001</t>
  </si>
  <si>
    <t>徐義春捐款-輔助學校教學me0001</t>
  </si>
  <si>
    <t>學校教學活動經費-柯文吉me0002</t>
  </si>
  <si>
    <t>清寒學童及校務推動-林志宗me0003</t>
  </si>
  <si>
    <t>榮樂交通事業捐款-輔助教學講師費mf0001</t>
  </si>
  <si>
    <t>零用金A00001</t>
  </si>
  <si>
    <t>家長會費F00001</t>
  </si>
  <si>
    <t>平安保險費F00002</t>
  </si>
  <si>
    <t>學生活動費F00003</t>
  </si>
  <si>
    <t>班級費F00004</t>
  </si>
  <si>
    <t>教科書書籍費F00005</t>
  </si>
  <si>
    <t>電腦設備維護、耗材及網路使用費F00006</t>
  </si>
  <si>
    <t>校外教學F00008</t>
  </si>
  <si>
    <t>畢業紀念冊F00009</t>
  </si>
  <si>
    <t>學生社團-英語單字背誦FA0003</t>
  </si>
  <si>
    <t>學生社團-書法社FA0004</t>
  </si>
  <si>
    <t>學生社團-歐洲益智遊戲FA0008</t>
  </si>
  <si>
    <t>學生社團-舞蹈社FA0012</t>
  </si>
  <si>
    <t>學生社團-桌球社fa0014</t>
  </si>
  <si>
    <t>學生社團-跆拳道社fa0015</t>
  </si>
  <si>
    <t>學生社團-直排輪社fa0016</t>
  </si>
  <si>
    <t>學生社團-科展研究社fa0019</t>
  </si>
  <si>
    <t>學生社團-太極拳社fa0021</t>
  </si>
  <si>
    <t>學生社團-鋼琴社fa0022</t>
  </si>
  <si>
    <t>學生社團-圍棋社fa0023</t>
  </si>
  <si>
    <t>學生社團-兒童美術社fa0024</t>
  </si>
  <si>
    <t>學生社團-烏克麗麗社fa0025</t>
  </si>
  <si>
    <t>學生社團-象棋社fa0026</t>
  </si>
  <si>
    <t>學生社團-小提琴社fa0027</t>
  </si>
  <si>
    <t>學生社團-機器人社fa0029</t>
  </si>
  <si>
    <t>學生社團-桌球隊fa0030</t>
  </si>
  <si>
    <t>學生社團-茶道社fa0031</t>
  </si>
  <si>
    <t>學生社團-管樂團社fa0033</t>
  </si>
  <si>
    <t>學生社團-長笛社fa0034</t>
  </si>
  <si>
    <t>學生社團-數獨社FA0035</t>
  </si>
  <si>
    <t>學生社團-籃球社FA0037</t>
  </si>
  <si>
    <t>學生社團--兒童手創藝術fa0039</t>
  </si>
  <si>
    <t>教職員退休金L00001</t>
  </si>
  <si>
    <t>退休人員年終慰問金L00003</t>
  </si>
  <si>
    <t>服務獎章L00004</t>
  </si>
  <si>
    <t>婚喪生育子女教育補助L00006</t>
  </si>
  <si>
    <t>健康檢查補助l00007</t>
  </si>
  <si>
    <t>聘僱人員離職儲金-機關負擔提存款DA0001</t>
  </si>
  <si>
    <t>聘僱人員離職儲金-自行負擔提存款DA0002</t>
  </si>
  <si>
    <t>保證金</t>
    <phoneticPr fontId="8" type="noConversion"/>
  </si>
  <si>
    <t>保固金</t>
    <phoneticPr fontId="8" type="noConversion"/>
  </si>
  <si>
    <t>保固金</t>
    <phoneticPr fontId="8" type="noConversion"/>
  </si>
  <si>
    <t>出納</t>
    <phoneticPr fontId="24" type="noConversion"/>
  </si>
  <si>
    <t>健保</t>
    <phoneticPr fontId="24" type="noConversion"/>
  </si>
  <si>
    <t>印領清冊</t>
    <phoneticPr fontId="24" type="noConversion"/>
  </si>
  <si>
    <t>姓名</t>
    <phoneticPr fontId="24" type="noConversion"/>
  </si>
  <si>
    <t>身分證字號</t>
    <phoneticPr fontId="24" type="noConversion"/>
  </si>
  <si>
    <t>服務機關</t>
    <phoneticPr fontId="24" type="noConversion"/>
  </si>
  <si>
    <t>節數</t>
    <phoneticPr fontId="24" type="noConversion"/>
  </si>
  <si>
    <t>單價</t>
    <phoneticPr fontId="24" type="noConversion"/>
  </si>
  <si>
    <t>應領金額</t>
    <phoneticPr fontId="24" type="noConversion"/>
  </si>
  <si>
    <t>實領金額</t>
    <phoneticPr fontId="24" type="noConversion"/>
  </si>
  <si>
    <t>補充健保
自付1.91%</t>
    <phoneticPr fontId="24" type="noConversion"/>
  </si>
  <si>
    <t>總金額</t>
    <phoneticPr fontId="24" type="noConversion"/>
  </si>
  <si>
    <t>補充健保
機補1.91%</t>
    <phoneticPr fontId="24" type="noConversion"/>
  </si>
  <si>
    <t>簽名(或)轉帳</t>
    <phoneticPr fontId="24" type="noConversion"/>
  </si>
  <si>
    <t>代墊人簽章</t>
    <phoneticPr fontId="24" type="noConversion"/>
  </si>
  <si>
    <t>合計</t>
    <phoneticPr fontId="24" type="noConversion"/>
  </si>
  <si>
    <t>開支科目</t>
    <phoneticPr fontId="8" type="noConversion"/>
  </si>
  <si>
    <t>動用經費簽呈用紙</t>
    <phoneticPr fontId="24" type="noConversion"/>
  </si>
  <si>
    <t>大竹國小</t>
    <phoneticPr fontId="8" type="noConversion"/>
  </si>
  <si>
    <t>動支金額</t>
    <phoneticPr fontId="24" type="noConversion"/>
  </si>
  <si>
    <t>姓名</t>
    <phoneticPr fontId="30" type="noConversion"/>
  </si>
  <si>
    <t>單價</t>
    <phoneticPr fontId="30" type="noConversion"/>
  </si>
  <si>
    <t>應發金額</t>
    <phoneticPr fontId="30" type="noConversion"/>
  </si>
  <si>
    <t>實發金額</t>
    <phoneticPr fontId="30" type="noConversion"/>
  </si>
  <si>
    <t>合計</t>
    <phoneticPr fontId="30" type="noConversion"/>
  </si>
  <si>
    <t>機關負擔二代健保</t>
    <phoneticPr fontId="30" type="noConversion"/>
  </si>
  <si>
    <t>總計</t>
    <phoneticPr fontId="30" type="noConversion"/>
  </si>
  <si>
    <t>承辦單位</t>
    <phoneticPr fontId="30" type="noConversion"/>
  </si>
  <si>
    <t>人事單位</t>
    <phoneticPr fontId="30" type="noConversion"/>
  </si>
  <si>
    <t>總務單位(出納、健保)</t>
    <phoneticPr fontId="30" type="noConversion"/>
  </si>
  <si>
    <t>會計單位</t>
    <phoneticPr fontId="30" type="noConversion"/>
  </si>
  <si>
    <t>校長</t>
    <phoneticPr fontId="30" type="noConversion"/>
  </si>
  <si>
    <t>***年**月份*****代課鐘點費印領清冊</t>
    <phoneticPr fontId="30" type="noConversion"/>
  </si>
  <si>
    <t>代墊金額</t>
    <phoneticPr fontId="24" type="noConversion"/>
  </si>
  <si>
    <t>簽證號</t>
    <phoneticPr fontId="24" type="noConversion"/>
  </si>
  <si>
    <t>彰化縣彰化市大竹國民小學</t>
  </si>
  <si>
    <r>
      <t>動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用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經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費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簽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呈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用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紙</t>
    </r>
    <phoneticPr fontId="8" type="noConversion"/>
  </si>
  <si>
    <t>簽</t>
    <phoneticPr fontId="8" type="noConversion"/>
  </si>
  <si>
    <t>於</t>
  </si>
  <si>
    <t>簽證號碼</t>
    <phoneticPr fontId="8" type="noConversion"/>
  </si>
  <si>
    <t xml:space="preserve"> 
</t>
    <phoneticPr fontId="8" type="noConversion"/>
  </si>
  <si>
    <t>說</t>
    <phoneticPr fontId="8" type="noConversion"/>
  </si>
  <si>
    <t>明</t>
    <phoneticPr fontId="8" type="noConversion"/>
  </si>
  <si>
    <t>辦
法</t>
    <phoneticPr fontId="8" type="noConversion"/>
  </si>
  <si>
    <t>金   額
及
預   算   科   目</t>
    <phoneticPr fontId="8" type="noConversion"/>
  </si>
  <si>
    <t>金額</t>
    <phoneticPr fontId="8" type="noConversion"/>
  </si>
  <si>
    <t>其  他   配   合   經   費</t>
    <phoneticPr fontId="8" type="noConversion"/>
  </si>
  <si>
    <t>年度</t>
    <phoneticPr fontId="8" type="noConversion"/>
  </si>
  <si>
    <t>機關名稱</t>
    <phoneticPr fontId="8" type="noConversion"/>
  </si>
  <si>
    <t>預算科目</t>
    <phoneticPr fontId="8" type="noConversion"/>
  </si>
  <si>
    <t>科目名稱</t>
    <phoneticPr fontId="8" type="noConversion"/>
  </si>
  <si>
    <t>工作名稱</t>
    <phoneticPr fontId="8" type="noConversion"/>
  </si>
  <si>
    <t>項目</t>
    <phoneticPr fontId="8" type="noConversion"/>
  </si>
  <si>
    <t>簽   辦   單   位</t>
    <phoneticPr fontId="8" type="noConversion"/>
  </si>
  <si>
    <t>承辦人</t>
    <phoneticPr fontId="8" type="noConversion"/>
  </si>
  <si>
    <t>單位主管</t>
    <phoneticPr fontId="8" type="noConversion"/>
  </si>
  <si>
    <t>批
示</t>
    <phoneticPr fontId="8" type="noConversion"/>
  </si>
  <si>
    <t>附註：表內預算科目應按預算書算出工作計畫表所載次序詳細填列。</t>
    <phoneticPr fontId="8" type="noConversion"/>
  </si>
  <si>
    <t>單位推算人員核章</t>
    <phoneticPr fontId="8" type="noConversion"/>
  </si>
  <si>
    <t>會簽意見</t>
    <phoneticPr fontId="24" type="noConversion"/>
  </si>
  <si>
    <t>會計室</t>
    <phoneticPr fontId="24" type="noConversion"/>
  </si>
  <si>
    <t>人事室</t>
    <phoneticPr fontId="8" type="noConversion"/>
  </si>
  <si>
    <t>總務處
(出納、健保)</t>
    <phoneticPr fontId="24" type="noConversion"/>
  </si>
  <si>
    <t>服務機關</t>
    <phoneticPr fontId="24" type="noConversion"/>
  </si>
  <si>
    <t>節
數</t>
    <phoneticPr fontId="30" type="noConversion"/>
  </si>
  <si>
    <t>備註</t>
    <phoneticPr fontId="30" type="noConversion"/>
  </si>
  <si>
    <t>課程日期時間如課程表(或簽到表)</t>
    <phoneticPr fontId="24" type="noConversion"/>
  </si>
  <si>
    <t>支用科目：</t>
  </si>
  <si>
    <t>代扣
小計</t>
    <phoneticPr fontId="24" type="noConversion"/>
  </si>
  <si>
    <t>自付
勞保</t>
    <phoneticPr fontId="30" type="noConversion"/>
  </si>
  <si>
    <t>自付
健保</t>
    <phoneticPr fontId="24" type="noConversion"/>
  </si>
  <si>
    <t>自付
勞退</t>
    <phoneticPr fontId="24" type="noConversion"/>
  </si>
  <si>
    <t>教務處</t>
    <phoneticPr fontId="24" type="noConversion"/>
  </si>
  <si>
    <t>應付代收款</t>
    <phoneticPr fontId="24" type="noConversion"/>
  </si>
  <si>
    <t xml:space="preserve">備註
</t>
    <phoneticPr fontId="30" type="noConversion"/>
  </si>
  <si>
    <t>服務
機關</t>
    <phoneticPr fontId="24" type="noConversion"/>
  </si>
  <si>
    <t>地址
或銀行帳號</t>
    <phoneticPr fontId="24" type="noConversion"/>
  </si>
  <si>
    <t>身份證字號
或銀行名稱</t>
    <phoneticPr fontId="24" type="noConversion"/>
  </si>
  <si>
    <t>簽章
(或薪資轉帳)</t>
    <phoneticPr fontId="30" type="noConversion"/>
  </si>
  <si>
    <r>
      <t>請准予支付</t>
    </r>
    <r>
      <rPr>
        <sz val="12"/>
        <color rgb="FFFF0000"/>
        <rFont val="標楷體"/>
        <family val="4"/>
        <charset val="136"/>
      </rPr>
      <t>***</t>
    </r>
    <r>
      <rPr>
        <sz val="12"/>
        <rFont val="標楷體"/>
        <family val="4"/>
        <charset val="136"/>
      </rPr>
      <t>學年度</t>
    </r>
    <r>
      <rPr>
        <sz val="12"/>
        <color rgb="FFFF0000"/>
        <rFont val="標楷體"/>
        <family val="4"/>
        <charset val="136"/>
      </rPr>
      <t>**</t>
    </r>
    <r>
      <rPr>
        <sz val="12"/>
        <rFont val="標楷體"/>
        <family val="4"/>
        <charset val="136"/>
      </rPr>
      <t>學期</t>
    </r>
    <r>
      <rPr>
        <sz val="12"/>
        <color rgb="FFFF0000"/>
        <rFont val="標楷體"/>
        <family val="4"/>
        <charset val="136"/>
      </rPr>
      <t>**</t>
    </r>
    <r>
      <rPr>
        <sz val="12"/>
        <rFont val="標楷體"/>
        <family val="4"/>
        <charset val="136"/>
      </rPr>
      <t>社教師鐘點費</t>
    </r>
    <r>
      <rPr>
        <sz val="12"/>
        <color rgb="FFFF0000"/>
        <rFont val="標楷體"/>
        <family val="4"/>
        <charset val="136"/>
      </rPr>
      <t>***,***</t>
    </r>
    <r>
      <rPr>
        <sz val="12"/>
        <rFont val="標楷體"/>
        <family val="4"/>
        <charset val="136"/>
      </rPr>
      <t>及機關負擔二代健保</t>
    </r>
    <r>
      <rPr>
        <sz val="12"/>
        <color rgb="FFFF0000"/>
        <rFont val="標楷體"/>
        <family val="4"/>
        <charset val="136"/>
      </rPr>
      <t>*,***</t>
    </r>
    <r>
      <rPr>
        <sz val="12"/>
        <rFont val="標楷體"/>
        <family val="4"/>
        <charset val="136"/>
      </rPr>
      <t>共計</t>
    </r>
    <r>
      <rPr>
        <sz val="12"/>
        <color rgb="FFFF0000"/>
        <rFont val="標楷體"/>
        <family val="4"/>
        <charset val="136"/>
      </rPr>
      <t>***,***</t>
    </r>
    <r>
      <rPr>
        <sz val="12"/>
        <rFont val="標楷體"/>
        <family val="4"/>
        <charset val="136"/>
      </rPr>
      <t>元，請核示。</t>
    </r>
    <phoneticPr fontId="24" type="noConversion"/>
  </si>
  <si>
    <t>***,***</t>
    <phoneticPr fontId="24" type="noConversion"/>
  </si>
  <si>
    <t>***</t>
    <phoneticPr fontId="24" type="noConversion"/>
  </si>
  <si>
    <t>應付代收款</t>
    <phoneticPr fontId="24" type="noConversion"/>
  </si>
  <si>
    <t>學生繳費項目</t>
    <phoneticPr fontId="24" type="noConversion"/>
  </si>
  <si>
    <r>
      <t>學生社團-</t>
    </r>
    <r>
      <rPr>
        <sz val="12"/>
        <color rgb="FFFF0000"/>
        <rFont val="標楷體"/>
        <family val="4"/>
        <charset val="136"/>
      </rPr>
      <t>***</t>
    </r>
    <r>
      <rPr>
        <sz val="12"/>
        <rFont val="標楷體"/>
        <family val="4"/>
        <charset val="136"/>
      </rPr>
      <t>社</t>
    </r>
    <phoneticPr fontId="24" type="noConversion"/>
  </si>
  <si>
    <r>
      <t>2.電匯其他金融機構帳戶者：</t>
    </r>
    <r>
      <rPr>
        <sz val="12"/>
        <color rgb="FFFF0000"/>
        <rFont val="新細明體"/>
        <family val="1"/>
        <charset val="136"/>
        <scheme val="minor"/>
      </rPr>
      <t>需</t>
    </r>
    <r>
      <rPr>
        <sz val="12"/>
        <color theme="4" tint="-0.499984740745262"/>
        <rFont val="新細明體"/>
        <family val="1"/>
        <charset val="136"/>
        <scheme val="minor"/>
      </rPr>
      <t>填寫身分證字號、銀行名稱、銀行帳號。(附</t>
    </r>
    <r>
      <rPr>
        <sz val="12"/>
        <color rgb="FFFF0000"/>
        <rFont val="新細明體"/>
        <family val="1"/>
        <charset val="136"/>
        <scheme val="minor"/>
      </rPr>
      <t>存摺封面</t>
    </r>
    <r>
      <rPr>
        <sz val="12"/>
        <color theme="4" tint="-0.499984740745262"/>
        <rFont val="新細明體"/>
        <family val="1"/>
        <charset val="136"/>
        <scheme val="minor"/>
      </rPr>
      <t>，簽章處僅註明</t>
    </r>
    <r>
      <rPr>
        <sz val="12"/>
        <color rgb="FFFF0000"/>
        <rFont val="新細明體"/>
        <family val="1"/>
        <charset val="136"/>
        <scheme val="minor"/>
      </rPr>
      <t>電匯</t>
    </r>
    <r>
      <rPr>
        <sz val="12"/>
        <color theme="4" tint="-0.499984740745262"/>
        <rFont val="新細明體"/>
        <family val="1"/>
        <charset val="136"/>
        <scheme val="minor"/>
      </rPr>
      <t>)</t>
    </r>
    <phoneticPr fontId="24" type="noConversion"/>
  </si>
  <si>
    <r>
      <t>3.以中信銀薪資轉帳：</t>
    </r>
    <r>
      <rPr>
        <sz val="12"/>
        <color rgb="FFFF0000"/>
        <rFont val="新細明體"/>
        <family val="1"/>
        <charset val="136"/>
        <scheme val="minor"/>
      </rPr>
      <t>無需</t>
    </r>
    <r>
      <rPr>
        <sz val="12"/>
        <color theme="4" tint="-0.499984740745262"/>
        <rFont val="新細明體"/>
        <family val="1"/>
        <charset val="136"/>
        <scheme val="minor"/>
      </rPr>
      <t>填寫身分證字號、銀行名稱、銀行帳號，簽章處僅註明</t>
    </r>
    <r>
      <rPr>
        <sz val="12"/>
        <color rgb="FFFF0000"/>
        <rFont val="新細明體"/>
        <family val="1"/>
        <charset val="136"/>
        <scheme val="minor"/>
      </rPr>
      <t>薪轉</t>
    </r>
    <r>
      <rPr>
        <sz val="12"/>
        <color theme="4" tint="-0.499984740745262"/>
        <rFont val="新細明體"/>
        <family val="1"/>
        <charset val="136"/>
        <scheme val="minor"/>
      </rPr>
      <t>即可。</t>
    </r>
    <phoneticPr fontId="24" type="noConversion"/>
  </si>
  <si>
    <r>
      <t>4.領取支票、電匯其他金融機構、中信銀薪轉，上述三種情形請</t>
    </r>
    <r>
      <rPr>
        <sz val="12"/>
        <color rgb="FFFF0000"/>
        <rFont val="新細明體"/>
        <family val="1"/>
        <charset val="136"/>
        <scheme val="minor"/>
      </rPr>
      <t>分別造冊</t>
    </r>
    <r>
      <rPr>
        <sz val="12"/>
        <color theme="4" tint="-0.499984740745262"/>
        <rFont val="新細明體"/>
        <family val="1"/>
        <charset val="136"/>
        <scheme val="minor"/>
      </rPr>
      <t>。</t>
    </r>
    <phoneticPr fontId="24" type="noConversion"/>
  </si>
  <si>
    <r>
      <t>1.領取支票者：</t>
    </r>
    <r>
      <rPr>
        <sz val="12"/>
        <color rgb="FFFF0000"/>
        <rFont val="新細明體"/>
        <family val="1"/>
        <charset val="136"/>
        <scheme val="minor"/>
      </rPr>
      <t>需</t>
    </r>
    <r>
      <rPr>
        <sz val="12"/>
        <color theme="4" tint="-0.499984740745262"/>
        <rFont val="新細明體"/>
        <family val="1"/>
        <charset val="136"/>
        <scheme val="minor"/>
      </rPr>
      <t>填寫身分證字號、地址並簽章。</t>
    </r>
    <phoneticPr fontId="24" type="noConversion"/>
  </si>
  <si>
    <t>5.地址或銀行、帳號如有變動，請先向出納辦理變更。</t>
    <phoneticPr fontId="24" type="noConversion"/>
  </si>
  <si>
    <r>
      <t>應付代收款-學生繳費項目-學生社團-</t>
    </r>
    <r>
      <rPr>
        <sz val="12"/>
        <color rgb="FFFF0000"/>
        <rFont val="新細明體"/>
        <family val="1"/>
        <charset val="136"/>
        <scheme val="minor"/>
      </rPr>
      <t>***</t>
    </r>
    <r>
      <rPr>
        <sz val="12"/>
        <color theme="1"/>
        <rFont val="新細明體"/>
        <family val="2"/>
        <charset val="136"/>
        <scheme val="minor"/>
      </rPr>
      <t>社</t>
    </r>
    <phoneticPr fontId="24" type="noConversion"/>
  </si>
  <si>
    <t>實發
金額</t>
    <phoneticPr fontId="24" type="noConversion"/>
  </si>
  <si>
    <t>會計室</t>
    <phoneticPr fontId="24" type="noConversion"/>
  </si>
  <si>
    <t>自付
二代
健保</t>
    <phoneticPr fontId="24" type="noConversion"/>
  </si>
  <si>
    <t>機補
二代
健保</t>
    <phoneticPr fontId="24" type="noConversion"/>
  </si>
  <si>
    <t>合計
金額</t>
    <phoneticPr fontId="24" type="noConversion"/>
  </si>
  <si>
    <t>應付代收款-各項補助經費-輔導室-智慧菓雜誌</t>
    <phoneticPr fontId="24" type="noConversion"/>
  </si>
  <si>
    <t>稿費
種類</t>
    <phoneticPr fontId="30" type="noConversion"/>
  </si>
  <si>
    <t>會計單位</t>
    <phoneticPr fontId="24" type="noConversion"/>
  </si>
  <si>
    <t>身份證字號</t>
    <phoneticPr fontId="24" type="noConversion"/>
  </si>
  <si>
    <t>地址</t>
    <phoneticPr fontId="24" type="noConversion"/>
  </si>
  <si>
    <t>存款帳號</t>
    <phoneticPr fontId="24" type="noConversion"/>
  </si>
  <si>
    <t>數量</t>
    <phoneticPr fontId="30" type="noConversion"/>
  </si>
  <si>
    <t>N123456789</t>
    <phoneticPr fontId="24" type="noConversion"/>
  </si>
  <si>
    <t>彰化市民生路2段3巷5弄120-6號</t>
    <phoneticPr fontId="24" type="noConversion"/>
  </si>
  <si>
    <t>12345678901234</t>
    <phoneticPr fontId="24" type="noConversion"/>
  </si>
  <si>
    <t>本校</t>
    <phoneticPr fontId="24" type="noConversion"/>
  </si>
  <si>
    <t>薪轉</t>
    <phoneticPr fontId="24" type="noConversion"/>
  </si>
  <si>
    <t>彰化縣彰化市民生國民小學</t>
    <phoneticPr fontId="24" type="noConversion"/>
  </si>
  <si>
    <r>
      <t>智慧菓雜誌第</t>
    </r>
    <r>
      <rPr>
        <sz val="16"/>
        <color rgb="FFFF0000"/>
        <rFont val="新細明體"/>
        <family val="1"/>
        <charset val="136"/>
        <scheme val="minor"/>
      </rPr>
      <t>***</t>
    </r>
    <r>
      <rPr>
        <sz val="16"/>
        <color theme="1"/>
        <rFont val="新細明體"/>
        <family val="1"/>
        <charset val="136"/>
        <scheme val="minor"/>
      </rPr>
      <t>期各種稿費</t>
    </r>
    <phoneticPr fontId="30" type="noConversion"/>
  </si>
  <si>
    <t>元、</t>
    <phoneticPr fontId="24" type="noConversion"/>
  </si>
  <si>
    <t>機關負擔二代健保</t>
    <phoneticPr fontId="24" type="noConversion"/>
  </si>
  <si>
    <t>各項補助經費</t>
    <phoneticPr fontId="24" type="noConversion"/>
  </si>
  <si>
    <t>輔導室-智慧菓雜誌</t>
    <phoneticPr fontId="24" type="noConversion"/>
  </si>
  <si>
    <t>元，共計</t>
    <phoneticPr fontId="24" type="noConversion"/>
  </si>
  <si>
    <t>元，請核示。</t>
    <phoneticPr fontId="24" type="noConversion"/>
  </si>
  <si>
    <t>輔導室</t>
    <phoneticPr fontId="24" type="noConversion"/>
  </si>
  <si>
    <t>自由業</t>
    <phoneticPr fontId="24" type="noConversion"/>
  </si>
  <si>
    <t>項次</t>
    <phoneticPr fontId="30" type="noConversion"/>
  </si>
  <si>
    <t>受款人分類</t>
    <phoneticPr fontId="24" type="noConversion"/>
  </si>
  <si>
    <t>L123456789</t>
    <phoneticPr fontId="24" type="noConversion"/>
  </si>
  <si>
    <t>A123456789</t>
    <phoneticPr fontId="24" type="noConversion"/>
  </si>
  <si>
    <t>B123456789</t>
    <phoneticPr fontId="24" type="noConversion"/>
  </si>
  <si>
    <t>臺銀彰化</t>
    <phoneticPr fontId="24" type="noConversion"/>
  </si>
  <si>
    <t>金融機構名稱(總行、分行)</t>
    <phoneticPr fontId="24" type="noConversion"/>
  </si>
  <si>
    <t>郵局存簿</t>
    <phoneticPr fontId="24" type="noConversion"/>
  </si>
  <si>
    <t>0800008-7234561</t>
    <phoneticPr fontId="24" type="noConversion"/>
  </si>
  <si>
    <t>家管</t>
    <phoneticPr fontId="24" type="noConversion"/>
  </si>
  <si>
    <t>C123456789</t>
    <phoneticPr fontId="24" type="noConversion"/>
  </si>
  <si>
    <t>台中市台灣大道****</t>
    <phoneticPr fontId="24" type="noConversion"/>
  </si>
  <si>
    <t>台南市永康街3號</t>
    <phoneticPr fontId="24" type="noConversion"/>
  </si>
  <si>
    <t>台北市信義路111號</t>
    <phoneticPr fontId="24" type="noConversion"/>
  </si>
  <si>
    <t>彰化市民族路231號</t>
    <phoneticPr fontId="24" type="noConversion"/>
  </si>
  <si>
    <t>中國信託北台中</t>
    <phoneticPr fontId="24" type="noConversion"/>
  </si>
  <si>
    <t>6061234561</t>
    <phoneticPr fontId="24" type="noConversion"/>
  </si>
  <si>
    <t>撰稿</t>
    <phoneticPr fontId="24" type="noConversion"/>
  </si>
  <si>
    <t>審查費</t>
    <phoneticPr fontId="24" type="noConversion"/>
  </si>
  <si>
    <t>總務單位
(出納、二代健保)</t>
    <phoneticPr fontId="30" type="noConversion"/>
  </si>
  <si>
    <t>**國小</t>
    <phoneticPr fontId="24" type="noConversion"/>
  </si>
  <si>
    <t>王小二</t>
    <phoneticPr fontId="24" type="noConversion"/>
  </si>
  <si>
    <t>陳志明</t>
    <phoneticPr fontId="24" type="noConversion"/>
  </si>
  <si>
    <t>李春嬌</t>
    <phoneticPr fontId="24" type="noConversion"/>
  </si>
  <si>
    <t>吳三貴</t>
    <phoneticPr fontId="24" type="noConversion"/>
  </si>
  <si>
    <t>柯淑芬</t>
    <phoneticPr fontId="24" type="noConversion"/>
  </si>
  <si>
    <t>備註：</t>
    <phoneticPr fontId="24" type="noConversion"/>
  </si>
  <si>
    <r>
      <t xml:space="preserve">簽章
</t>
    </r>
    <r>
      <rPr>
        <b/>
        <sz val="8"/>
        <color rgb="FFFF0000"/>
        <rFont val="新細明體"/>
        <family val="1"/>
        <charset val="136"/>
        <scheme val="minor"/>
      </rPr>
      <t>(薪轉、存帳、匯款)</t>
    </r>
    <phoneticPr fontId="30" type="noConversion"/>
  </si>
  <si>
    <t>1、本校教職員工(含"長期"代理教師)於合庫彰儲分行設有薪資帳戶者，免填身分證字號、地址；但，仍須填金融機構名稱、存款帳號。</t>
    <phoneticPr fontId="24" type="noConversion"/>
  </si>
  <si>
    <t>2、採用薪資轉帳、存帳或匯款者，於簽章欄位註記薪轉或存帳或匯款</t>
    <phoneticPr fontId="24" type="noConversion"/>
  </si>
  <si>
    <t>薪轉：</t>
    <phoneticPr fontId="24" type="noConversion"/>
  </si>
  <si>
    <t>存帳：</t>
    <phoneticPr fontId="24" type="noConversion"/>
  </si>
  <si>
    <t>匯款：</t>
    <phoneticPr fontId="24" type="noConversion"/>
  </si>
  <si>
    <t>本校教職員工(含"長期"代理教師)於合庫彰儲分行設有薪資帳戶者</t>
    <phoneticPr fontId="24" type="noConversion"/>
  </si>
  <si>
    <t>台灣銀行帳戶者。</t>
    <phoneticPr fontId="24" type="noConversion"/>
  </si>
  <si>
    <t>上述2者以外之其他金融機構帳戶者。</t>
    <phoneticPr fontId="24" type="noConversion"/>
  </si>
  <si>
    <t>存帳</t>
    <phoneticPr fontId="24" type="noConversion"/>
  </si>
  <si>
    <t>匯款</t>
    <phoneticPr fontId="24" type="noConversion"/>
  </si>
  <si>
    <t>合庫彰儲</t>
    <phoneticPr fontId="24" type="noConversion"/>
  </si>
  <si>
    <t>12345678999</t>
    <phoneticPr fontId="24" type="noConversion"/>
  </si>
  <si>
    <t>98765411123</t>
    <phoneticPr fontId="24" type="noConversion"/>
  </si>
  <si>
    <t>謝天地</t>
    <phoneticPr fontId="24" type="noConversion"/>
  </si>
  <si>
    <t>**國小</t>
    <phoneticPr fontId="24" type="noConversion"/>
  </si>
  <si>
    <t>H555666444</t>
    <phoneticPr fontId="24" type="noConversion"/>
  </si>
  <si>
    <t>臺銀台南</t>
    <phoneticPr fontId="24" type="noConversion"/>
  </si>
  <si>
    <t>高雄市六合街1號</t>
    <phoneticPr fontId="24" type="noConversion"/>
  </si>
  <si>
    <t>00400655554212</t>
    <phoneticPr fontId="24" type="noConversion"/>
  </si>
  <si>
    <t>存帳</t>
    <phoneticPr fontId="24" type="noConversion"/>
  </si>
  <si>
    <t>美編</t>
    <phoneticPr fontId="24" type="noConversion"/>
  </si>
  <si>
    <t>會辦單位</t>
    <phoneticPr fontId="24" type="noConversion"/>
  </si>
  <si>
    <t>辦
法</t>
    <phoneticPr fontId="8" type="noConversion"/>
  </si>
  <si>
    <t>總務單位
(保費、所得登記)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</si>
</sst>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* #,##0.00_-;\-&quot;$&quot;* #,##0.00_-;_-&quot;$&quot;* &quot;-&quot;??_-;_-@_-"/>
    <numFmt numFmtId="43" formatCode="_-* #,##0.00_-;\-* #,##0.00_-;_-* &quot;-&quot;??_-;_-@_-"/>
    <numFmt numFmtId="176" formatCode="[$-404]ggge&quot;年&quot;m&quot;月&quot;d&quot;日&quot;;@"/>
    <numFmt numFmtId="177" formatCode="_-* #,##0_-;\-* #,##0_-;_-* &quot;-&quot;??_-;_-@_-"/>
    <numFmt numFmtId="178" formatCode="#,##0_ ;[Red]\-#,##0\ "/>
    <numFmt numFmtId="179" formatCode="[DBNum2]&quot;新臺幣&quot;[$-404]General&quot;元整&quot;"/>
    <numFmt numFmtId="180" formatCode="_-* #,##0.0_-;\-* #,##0.0_-;_-* &quot;-&quot;??_-;_-@_-"/>
    <numFmt numFmtId="181" formatCode="[$-404]e&quot;年&quot;m&quot;月&quot;d&quot;日&quot;;@"/>
    <numFmt numFmtId="182" formatCode="#,##0&quot;元&quot;"/>
    <numFmt numFmtId="183" formatCode="[DBNum2][$-404]General&quot;元整&quot;"/>
    <numFmt numFmtId="184" formatCode="&quot;新&quot;&quot;台&quot;&quot;幣&quot;#,##0&quot;元&quot;"/>
    <numFmt numFmtId="185" formatCode="#,##0_ "/>
  </numFmts>
  <fonts count="65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0"/>
      <color indexed="8"/>
      <name val="新細明體"/>
      <family val="1"/>
      <charset val="136"/>
    </font>
    <font>
      <sz val="11"/>
      <color indexed="8"/>
      <name val="標楷體"/>
      <family val="4"/>
      <charset val="136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20"/>
      <color indexed="19"/>
      <name val="標楷體"/>
      <family val="4"/>
      <charset val="136"/>
    </font>
    <font>
      <sz val="9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color indexed="19"/>
      <name val="新細明體"/>
      <family val="1"/>
      <charset val="136"/>
    </font>
    <font>
      <sz val="9"/>
      <color indexed="10"/>
      <name val="新細明體"/>
      <family val="1"/>
      <charset val="136"/>
    </font>
    <font>
      <sz val="10"/>
      <color indexed="23"/>
      <name val="標楷體"/>
      <family val="4"/>
      <charset val="136"/>
    </font>
    <font>
      <sz val="10"/>
      <color indexed="23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新細明體"/>
      <family val="1"/>
      <charset val="136"/>
      <scheme val="minor"/>
    </font>
    <font>
      <b/>
      <sz val="16"/>
      <color theme="1"/>
      <name val="標楷體"/>
      <family val="4"/>
      <charset val="136"/>
    </font>
    <font>
      <b/>
      <sz val="16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sz val="16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u/>
      <sz val="19"/>
      <name val="標楷體"/>
      <family val="4"/>
      <charset val="136"/>
    </font>
    <font>
      <b/>
      <sz val="20"/>
      <name val="標楷體"/>
      <family val="4"/>
      <charset val="136"/>
    </font>
    <font>
      <b/>
      <sz val="6"/>
      <name val="標楷體"/>
      <family val="4"/>
      <charset val="136"/>
    </font>
    <font>
      <sz val="14"/>
      <name val="標楷體"/>
      <family val="4"/>
      <charset val="136"/>
    </font>
    <font>
      <sz val="20"/>
      <name val="標楷體"/>
      <family val="4"/>
      <charset val="136"/>
    </font>
    <font>
      <sz val="16"/>
      <name val="標楷體"/>
      <family val="4"/>
      <charset val="136"/>
    </font>
    <font>
      <sz val="13"/>
      <name val="標楷體"/>
      <family val="4"/>
      <charset val="136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11"/>
      <color theme="1"/>
      <name val="新細明體"/>
      <family val="2"/>
      <charset val="136"/>
      <scheme val="minor"/>
    </font>
    <font>
      <sz val="11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color rgb="FFFF0000"/>
      <name val="標楷體"/>
      <family val="4"/>
      <charset val="136"/>
    </font>
    <font>
      <sz val="12"/>
      <color rgb="FFFF0000"/>
      <name val="新細明體"/>
      <family val="2"/>
      <charset val="136"/>
      <scheme val="minor"/>
    </font>
    <font>
      <sz val="10"/>
      <color indexed="10"/>
      <name val="細明體"/>
      <family val="3"/>
      <charset val="136"/>
    </font>
    <font>
      <sz val="12"/>
      <color rgb="FFFF0000"/>
      <name val="新細明體"/>
      <family val="1"/>
      <charset val="136"/>
      <scheme val="minor"/>
    </font>
    <font>
      <sz val="12"/>
      <color theme="4" tint="-0.499984740745262"/>
      <name val="新細明體"/>
      <family val="1"/>
      <charset val="136"/>
      <scheme val="minor"/>
    </font>
    <font>
      <sz val="12"/>
      <color theme="4" tint="-0.499984740745262"/>
      <name val="新細明體"/>
      <family val="2"/>
      <charset val="136"/>
      <scheme val="minor"/>
    </font>
    <font>
      <sz val="14"/>
      <color rgb="FFFF0000"/>
      <name val="標楷體"/>
      <family val="4"/>
      <charset val="136"/>
    </font>
    <font>
      <sz val="16"/>
      <color rgb="FFFF0000"/>
      <name val="標楷體"/>
      <family val="4"/>
      <charset val="136"/>
    </font>
    <font>
      <sz val="10"/>
      <color rgb="FFFF0000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0"/>
      <color theme="1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sz val="16"/>
      <color rgb="FFFF0000"/>
      <name val="新細明體"/>
      <family val="1"/>
      <charset val="136"/>
      <scheme val="minor"/>
    </font>
    <font>
      <b/>
      <sz val="10"/>
      <color indexed="10"/>
      <name val="細明體"/>
      <family val="3"/>
      <charset val="136"/>
    </font>
    <font>
      <b/>
      <sz val="11"/>
      <color rgb="FFFF0000"/>
      <name val="新細明體"/>
      <family val="1"/>
      <charset val="136"/>
      <scheme val="minor"/>
    </font>
    <font>
      <b/>
      <sz val="8"/>
      <color rgb="FFFF0000"/>
      <name val="新細明體"/>
      <family val="1"/>
      <charset val="136"/>
      <scheme val="minor"/>
    </font>
    <font>
      <sz val="8"/>
      <color theme="1"/>
      <name val="新細明體"/>
      <family val="1"/>
      <charset val="136"/>
      <scheme val="minor"/>
    </font>
    <font>
      <sz val="9"/>
      <color theme="1"/>
      <name val="新細明體"/>
      <family val="1"/>
      <charset val="136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9FFAF"/>
        <bgColor indexed="64"/>
      </patternFill>
    </fill>
    <fill>
      <patternFill patternType="solid">
        <fgColor rgb="FFE9FB3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FED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1FD7B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34" fillId="0" borderId="0"/>
    <xf numFmtId="44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9" fontId="46" fillId="0" borderId="0" applyFont="0" applyFill="0" applyBorder="0" applyAlignment="0" applyProtection="0">
      <alignment vertical="center"/>
    </xf>
  </cellStyleXfs>
  <cellXfs count="429">
    <xf numFmtId="0" fontId="0" fillId="0" borderId="0" xfId="0">
      <alignment vertical="center"/>
    </xf>
    <xf numFmtId="0" fontId="13" fillId="2" borderId="1" xfId="0" applyFont="1" applyFill="1" applyBorder="1">
      <alignment vertical="center"/>
    </xf>
    <xf numFmtId="0" fontId="15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0" fillId="2" borderId="0" xfId="0" applyFill="1">
      <alignment vertical="center"/>
    </xf>
    <xf numFmtId="0" fontId="9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top" wrapText="1"/>
    </xf>
    <xf numFmtId="0" fontId="19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 applyProtection="1">
      <alignment horizontal="left" vertical="top" wrapText="1"/>
      <protection locked="0"/>
    </xf>
    <xf numFmtId="0" fontId="20" fillId="0" borderId="1" xfId="0" applyFont="1" applyBorder="1" applyAlignment="1">
      <alignment horizontal="left" vertical="top" wrapText="1"/>
    </xf>
    <xf numFmtId="0" fontId="19" fillId="3" borderId="1" xfId="0" applyFont="1" applyFill="1" applyBorder="1" applyAlignment="1" applyProtection="1">
      <alignment horizontal="left" vertical="top" wrapText="1"/>
      <protection locked="0"/>
    </xf>
    <xf numFmtId="0" fontId="19" fillId="0" borderId="1" xfId="0" applyFont="1" applyBorder="1" applyAlignment="1" applyProtection="1">
      <alignment horizontal="left" vertical="top" wrapText="1"/>
      <protection locked="0"/>
    </xf>
    <xf numFmtId="0" fontId="19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/>
    </xf>
    <xf numFmtId="0" fontId="10" fillId="0" borderId="0" xfId="0" applyFont="1">
      <alignment vertical="center"/>
    </xf>
    <xf numFmtId="0" fontId="23" fillId="0" borderId="0" xfId="0" applyFont="1">
      <alignment vertical="center"/>
    </xf>
    <xf numFmtId="0" fontId="0" fillId="0" borderId="1" xfId="0" applyBorder="1">
      <alignment vertical="center"/>
    </xf>
    <xf numFmtId="0" fontId="22" fillId="0" borderId="1" xfId="0" applyFont="1" applyBorder="1" applyAlignment="1">
      <alignment horizontal="left" vertical="top"/>
    </xf>
    <xf numFmtId="0" fontId="10" fillId="4" borderId="1" xfId="0" applyFont="1" applyFill="1" applyBorder="1">
      <alignment vertical="center"/>
    </xf>
    <xf numFmtId="0" fontId="23" fillId="0" borderId="1" xfId="0" applyFont="1" applyBorder="1">
      <alignment vertical="center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/>
    </xf>
    <xf numFmtId="0" fontId="12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 readingOrder="1"/>
      <protection locked="0"/>
    </xf>
    <xf numFmtId="10" fontId="9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center" vertical="center"/>
      <protection locked="0"/>
    </xf>
    <xf numFmtId="0" fontId="38" fillId="0" borderId="0" xfId="4" applyFont="1"/>
    <xf numFmtId="0" fontId="39" fillId="0" borderId="0" xfId="4" applyFont="1" applyAlignment="1">
      <alignment horizontal="right" vertical="center"/>
    </xf>
    <xf numFmtId="0" fontId="36" fillId="0" borderId="0" xfId="4" applyFont="1" applyAlignment="1">
      <alignment horizontal="left" vertical="center"/>
    </xf>
    <xf numFmtId="0" fontId="39" fillId="0" borderId="10" xfId="4" applyFont="1" applyBorder="1" applyAlignment="1">
      <alignment vertical="center"/>
    </xf>
    <xf numFmtId="0" fontId="40" fillId="0" borderId="11" xfId="4" applyFont="1" applyBorder="1" applyAlignment="1">
      <alignment horizontal="right" vertical="center"/>
    </xf>
    <xf numFmtId="181" fontId="42" fillId="0" borderId="11" xfId="4" applyNumberFormat="1" applyFont="1" applyBorder="1" applyAlignment="1">
      <alignment vertical="center"/>
    </xf>
    <xf numFmtId="0" fontId="42" fillId="0" borderId="14" xfId="4" applyFont="1" applyBorder="1" applyAlignment="1">
      <alignment vertical="center"/>
    </xf>
    <xf numFmtId="0" fontId="42" fillId="0" borderId="0" xfId="4" applyFont="1" applyAlignment="1">
      <alignment vertical="center"/>
    </xf>
    <xf numFmtId="0" fontId="42" fillId="0" borderId="15" xfId="4" applyFont="1" applyBorder="1" applyAlignment="1">
      <alignment vertical="center" wrapText="1"/>
    </xf>
    <xf numFmtId="0" fontId="42" fillId="0" borderId="19" xfId="4" applyFont="1" applyBorder="1" applyAlignment="1">
      <alignment horizontal="center" vertical="center" wrapText="1"/>
    </xf>
    <xf numFmtId="0" fontId="42" fillId="0" borderId="19" xfId="4" applyFont="1" applyBorder="1" applyAlignment="1">
      <alignment vertical="center" wrapText="1"/>
    </xf>
    <xf numFmtId="182" fontId="42" fillId="0" borderId="0" xfId="4" applyNumberFormat="1" applyFont="1"/>
    <xf numFmtId="0" fontId="42" fillId="0" borderId="0" xfId="4" applyFont="1"/>
    <xf numFmtId="0" fontId="42" fillId="0" borderId="22" xfId="4" applyFont="1" applyBorder="1" applyAlignment="1">
      <alignment horizontal="center" vertical="center" wrapText="1"/>
    </xf>
    <xf numFmtId="184" fontId="42" fillId="0" borderId="24" xfId="4" applyNumberFormat="1" applyFont="1" applyBorder="1" applyAlignment="1">
      <alignment horizontal="center" vertical="center"/>
    </xf>
    <xf numFmtId="0" fontId="42" fillId="0" borderId="24" xfId="4" applyFont="1" applyBorder="1" applyAlignment="1">
      <alignment horizontal="center" vertical="center"/>
    </xf>
    <xf numFmtId="0" fontId="42" fillId="0" borderId="30" xfId="4" applyFont="1" applyBorder="1" applyAlignment="1">
      <alignment horizontal="center" vertical="center" wrapText="1"/>
    </xf>
    <xf numFmtId="0" fontId="34" fillId="0" borderId="0" xfId="4"/>
    <xf numFmtId="0" fontId="43" fillId="0" borderId="0" xfId="4" applyFont="1" applyAlignment="1">
      <alignment horizontal="center" vertical="center"/>
    </xf>
    <xf numFmtId="0" fontId="34" fillId="0" borderId="0" xfId="4" applyAlignment="1">
      <alignment horizontal="center" vertical="center"/>
    </xf>
    <xf numFmtId="0" fontId="42" fillId="0" borderId="0" xfId="4" applyFont="1" applyAlignment="1">
      <alignment horizontal="center" vertical="center"/>
    </xf>
    <xf numFmtId="0" fontId="42" fillId="0" borderId="1" xfId="4" applyFont="1" applyBorder="1" applyAlignment="1">
      <alignment horizontal="center" vertical="center"/>
    </xf>
    <xf numFmtId="0" fontId="6" fillId="0" borderId="1" xfId="2" applyBorder="1" applyAlignment="1" applyProtection="1">
      <alignment horizontal="left" vertical="center"/>
      <protection locked="0"/>
    </xf>
    <xf numFmtId="0" fontId="6" fillId="0" borderId="0" xfId="2" applyProtection="1">
      <alignment vertical="center"/>
      <protection locked="0"/>
    </xf>
    <xf numFmtId="0" fontId="6" fillId="0" borderId="0" xfId="2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6" fillId="0" borderId="0" xfId="2" applyAlignment="1" applyProtection="1">
      <alignment horizontal="center" vertical="center"/>
      <protection locked="0"/>
    </xf>
    <xf numFmtId="0" fontId="6" fillId="0" borderId="1" xfId="2" applyBorder="1" applyAlignment="1" applyProtection="1">
      <alignment horizontal="center" vertical="center"/>
      <protection locked="0"/>
    </xf>
    <xf numFmtId="180" fontId="0" fillId="0" borderId="0" xfId="3" applyNumberFormat="1" applyFont="1" applyAlignment="1" applyProtection="1">
      <alignment horizontal="center" vertical="center"/>
      <protection locked="0"/>
    </xf>
    <xf numFmtId="180" fontId="0" fillId="0" borderId="0" xfId="3" applyNumberFormat="1" applyFont="1" applyProtection="1">
      <alignment vertical="center"/>
      <protection locked="0"/>
    </xf>
    <xf numFmtId="178" fontId="32" fillId="0" borderId="1" xfId="3" applyNumberFormat="1" applyFont="1" applyBorder="1" applyAlignment="1" applyProtection="1">
      <alignment horizontal="right" vertical="center"/>
    </xf>
    <xf numFmtId="0" fontId="6" fillId="0" borderId="5" xfId="2" applyBorder="1" applyAlignment="1" applyProtection="1">
      <alignment horizontal="center" vertical="center"/>
      <protection locked="0"/>
    </xf>
    <xf numFmtId="0" fontId="31" fillId="0" borderId="0" xfId="2" applyFont="1" applyAlignment="1" applyProtection="1">
      <alignment horizontal="center" vertical="center"/>
      <protection locked="0"/>
    </xf>
    <xf numFmtId="178" fontId="32" fillId="0" borderId="0" xfId="3" applyNumberFormat="1" applyFont="1" applyBorder="1" applyAlignment="1" applyProtection="1">
      <alignment horizontal="right" vertical="center"/>
    </xf>
    <xf numFmtId="179" fontId="6" fillId="0" borderId="0" xfId="2" applyNumberFormat="1" applyAlignment="1">
      <alignment horizontal="left" vertical="center"/>
    </xf>
    <xf numFmtId="0" fontId="0" fillId="0" borderId="0" xfId="2" applyFont="1" applyAlignment="1" applyProtection="1">
      <alignment horizontal="left" vertical="center"/>
      <protection locked="0"/>
    </xf>
    <xf numFmtId="0" fontId="5" fillId="0" borderId="0" xfId="2" applyFont="1" applyAlignment="1" applyProtection="1">
      <alignment horizontal="left" vertical="center"/>
      <protection locked="0"/>
    </xf>
    <xf numFmtId="180" fontId="0" fillId="0" borderId="0" xfId="3" applyNumberFormat="1" applyFont="1" applyAlignment="1" applyProtection="1">
      <alignment horizontal="right" vertical="center"/>
      <protection locked="0"/>
    </xf>
    <xf numFmtId="179" fontId="33" fillId="0" borderId="1" xfId="2" applyNumberFormat="1" applyFont="1" applyBorder="1" applyAlignment="1">
      <alignment horizontal="left" vertical="center"/>
    </xf>
    <xf numFmtId="0" fontId="44" fillId="0" borderId="1" xfId="2" applyFont="1" applyBorder="1" applyAlignment="1" applyProtection="1">
      <alignment horizontal="center" vertical="center"/>
      <protection locked="0"/>
    </xf>
    <xf numFmtId="0" fontId="45" fillId="0" borderId="1" xfId="2" applyFont="1" applyBorder="1" applyAlignment="1" applyProtection="1">
      <alignment horizontal="center" vertical="center"/>
      <protection locked="0"/>
    </xf>
    <xf numFmtId="0" fontId="45" fillId="0" borderId="1" xfId="2" applyFont="1" applyBorder="1" applyAlignment="1" applyProtection="1">
      <alignment horizontal="center" vertical="center" wrapText="1"/>
      <protection locked="0"/>
    </xf>
    <xf numFmtId="0" fontId="45" fillId="0" borderId="1" xfId="2" applyFont="1" applyBorder="1" applyProtection="1">
      <alignment vertical="center"/>
      <protection locked="0"/>
    </xf>
    <xf numFmtId="0" fontId="45" fillId="0" borderId="1" xfId="2" applyFont="1" applyBorder="1" applyAlignment="1" applyProtection="1">
      <alignment vertical="center" wrapText="1"/>
      <protection locked="0"/>
    </xf>
    <xf numFmtId="0" fontId="45" fillId="0" borderId="1" xfId="2" applyFont="1" applyBorder="1" applyAlignment="1" applyProtection="1">
      <alignment horizontal="left" vertical="top" wrapText="1"/>
      <protection locked="0"/>
    </xf>
    <xf numFmtId="0" fontId="45" fillId="0" borderId="1" xfId="3" applyNumberFormat="1" applyFont="1" applyBorder="1" applyAlignment="1" applyProtection="1">
      <alignment horizontal="center" vertical="center"/>
    </xf>
    <xf numFmtId="177" fontId="45" fillId="0" borderId="1" xfId="3" applyNumberFormat="1" applyFont="1" applyBorder="1" applyProtection="1">
      <alignment vertical="center"/>
      <protection locked="0"/>
    </xf>
    <xf numFmtId="178" fontId="45" fillId="7" borderId="1" xfId="3" applyNumberFormat="1" applyFont="1" applyFill="1" applyBorder="1" applyProtection="1">
      <alignment vertical="center"/>
    </xf>
    <xf numFmtId="177" fontId="45" fillId="0" borderId="1" xfId="2" applyNumberFormat="1" applyFont="1" applyBorder="1" applyProtection="1">
      <alignment vertical="center"/>
      <protection locked="0"/>
    </xf>
    <xf numFmtId="177" fontId="45" fillId="0" borderId="1" xfId="2" applyNumberFormat="1" applyFont="1" applyBorder="1" applyAlignment="1" applyProtection="1">
      <alignment vertical="center" wrapText="1"/>
      <protection locked="0"/>
    </xf>
    <xf numFmtId="0" fontId="45" fillId="0" borderId="1" xfId="2" applyFont="1" applyBorder="1" applyAlignment="1" applyProtection="1">
      <alignment horizontal="left" vertical="top"/>
      <protection locked="0"/>
    </xf>
    <xf numFmtId="178" fontId="45" fillId="0" borderId="1" xfId="3" applyNumberFormat="1" applyFont="1" applyBorder="1" applyProtection="1">
      <alignment vertical="center"/>
    </xf>
    <xf numFmtId="0" fontId="44" fillId="9" borderId="1" xfId="2" applyFont="1" applyFill="1" applyBorder="1" applyAlignment="1" applyProtection="1">
      <alignment horizontal="center" vertical="center" wrapText="1"/>
      <protection locked="0"/>
    </xf>
    <xf numFmtId="0" fontId="48" fillId="0" borderId="0" xfId="2" applyFont="1" applyAlignment="1" applyProtection="1">
      <alignment horizontal="left" vertical="center"/>
      <protection locked="0"/>
    </xf>
    <xf numFmtId="0" fontId="52" fillId="0" borderId="0" xfId="2" applyFont="1" applyAlignment="1" applyProtection="1">
      <alignment horizontal="left" vertical="center"/>
      <protection locked="0"/>
    </xf>
    <xf numFmtId="0" fontId="51" fillId="0" borderId="0" xfId="2" applyFont="1" applyProtection="1">
      <alignment vertical="center"/>
      <protection locked="0"/>
    </xf>
    <xf numFmtId="0" fontId="51" fillId="0" borderId="0" xfId="2" applyFont="1" applyAlignment="1" applyProtection="1">
      <alignment horizontal="center" vertical="center"/>
      <protection locked="0"/>
    </xf>
    <xf numFmtId="0" fontId="51" fillId="9" borderId="0" xfId="2" applyFont="1" applyFill="1" applyProtection="1">
      <alignment vertical="center"/>
      <protection locked="0"/>
    </xf>
    <xf numFmtId="0" fontId="4" fillId="0" borderId="5" xfId="2" applyFont="1" applyBorder="1" applyAlignment="1" applyProtection="1">
      <alignment horizontal="left" vertical="center"/>
      <protection locked="0"/>
    </xf>
    <xf numFmtId="10" fontId="38" fillId="0" borderId="0" xfId="7" applyNumberFormat="1" applyFont="1" applyAlignment="1" applyProtection="1">
      <protection locked="0"/>
    </xf>
    <xf numFmtId="0" fontId="38" fillId="0" borderId="0" xfId="4" applyFont="1" applyProtection="1">
      <protection locked="0"/>
    </xf>
    <xf numFmtId="0" fontId="39" fillId="0" borderId="0" xfId="4" applyFont="1" applyAlignment="1" applyProtection="1">
      <alignment horizontal="right" vertical="center"/>
      <protection locked="0"/>
    </xf>
    <xf numFmtId="0" fontId="36" fillId="0" borderId="0" xfId="4" applyFont="1" applyAlignment="1" applyProtection="1">
      <alignment horizontal="left" vertical="center"/>
      <protection locked="0"/>
    </xf>
    <xf numFmtId="0" fontId="39" fillId="0" borderId="10" xfId="4" applyFont="1" applyBorder="1" applyAlignment="1" applyProtection="1">
      <alignment vertical="center"/>
      <protection locked="0"/>
    </xf>
    <xf numFmtId="0" fontId="40" fillId="0" borderId="11" xfId="4" applyFont="1" applyBorder="1" applyAlignment="1" applyProtection="1">
      <alignment horizontal="right" vertical="center"/>
      <protection locked="0"/>
    </xf>
    <xf numFmtId="181" fontId="42" fillId="0" borderId="11" xfId="4" applyNumberFormat="1" applyFont="1" applyBorder="1" applyAlignment="1" applyProtection="1">
      <alignment vertical="center"/>
      <protection locked="0"/>
    </xf>
    <xf numFmtId="0" fontId="42" fillId="0" borderId="14" xfId="4" applyFont="1" applyBorder="1" applyAlignment="1" applyProtection="1">
      <alignment vertical="center"/>
      <protection locked="0"/>
    </xf>
    <xf numFmtId="0" fontId="42" fillId="0" borderId="0" xfId="4" applyFont="1" applyAlignment="1" applyProtection="1">
      <alignment vertical="center"/>
      <protection locked="0"/>
    </xf>
    <xf numFmtId="0" fontId="42" fillId="0" borderId="15" xfId="4" applyFont="1" applyBorder="1" applyAlignment="1" applyProtection="1">
      <alignment vertical="center" wrapText="1"/>
      <protection locked="0"/>
    </xf>
    <xf numFmtId="0" fontId="42" fillId="0" borderId="19" xfId="4" applyFont="1" applyBorder="1" applyAlignment="1" applyProtection="1">
      <alignment horizontal="center" vertical="center" wrapText="1"/>
      <protection locked="0"/>
    </xf>
    <xf numFmtId="0" fontId="25" fillId="0" borderId="20" xfId="0" applyFont="1" applyBorder="1" applyProtection="1">
      <alignment vertical="center"/>
      <protection locked="0"/>
    </xf>
    <xf numFmtId="0" fontId="25" fillId="0" borderId="21" xfId="0" applyFont="1" applyBorder="1" applyProtection="1">
      <alignment vertical="center"/>
      <protection locked="0"/>
    </xf>
    <xf numFmtId="0" fontId="42" fillId="0" borderId="19" xfId="4" applyFont="1" applyBorder="1" applyAlignment="1" applyProtection="1">
      <alignment vertical="center" wrapText="1"/>
      <protection locked="0"/>
    </xf>
    <xf numFmtId="0" fontId="25" fillId="0" borderId="29" xfId="0" applyFont="1" applyBorder="1" applyProtection="1">
      <alignment vertical="center"/>
      <protection locked="0"/>
    </xf>
    <xf numFmtId="0" fontId="25" fillId="0" borderId="5" xfId="0" applyFont="1" applyBorder="1" applyProtection="1">
      <alignment vertical="center"/>
      <protection locked="0"/>
    </xf>
    <xf numFmtId="0" fontId="25" fillId="0" borderId="26" xfId="0" applyFont="1" applyBorder="1" applyProtection="1">
      <alignment vertical="center"/>
      <protection locked="0"/>
    </xf>
    <xf numFmtId="182" fontId="42" fillId="0" borderId="0" xfId="4" applyNumberFormat="1" applyFont="1" applyProtection="1">
      <protection locked="0"/>
    </xf>
    <xf numFmtId="0" fontId="42" fillId="0" borderId="0" xfId="4" applyFont="1" applyProtection="1">
      <protection locked="0"/>
    </xf>
    <xf numFmtId="14" fontId="42" fillId="0" borderId="0" xfId="4" applyNumberFormat="1" applyFont="1" applyProtection="1">
      <protection locked="0"/>
    </xf>
    <xf numFmtId="184" fontId="42" fillId="0" borderId="24" xfId="4" applyNumberFormat="1" applyFont="1" applyBorder="1" applyAlignment="1" applyProtection="1">
      <alignment horizontal="center" vertical="center"/>
      <protection locked="0"/>
    </xf>
    <xf numFmtId="181" fontId="42" fillId="0" borderId="0" xfId="4" applyNumberFormat="1" applyFont="1" applyAlignment="1" applyProtection="1">
      <alignment vertical="center"/>
      <protection locked="0"/>
    </xf>
    <xf numFmtId="22" fontId="42" fillId="0" borderId="0" xfId="4" applyNumberFormat="1" applyFont="1" applyAlignment="1" applyProtection="1">
      <alignment vertical="center"/>
      <protection locked="0"/>
    </xf>
    <xf numFmtId="0" fontId="42" fillId="0" borderId="24" xfId="4" applyFont="1" applyBorder="1" applyAlignment="1" applyProtection="1">
      <alignment horizontal="center" vertical="center"/>
      <protection locked="0"/>
    </xf>
    <xf numFmtId="0" fontId="42" fillId="0" borderId="30" xfId="4" applyFont="1" applyBorder="1" applyAlignment="1" applyProtection="1">
      <alignment horizontal="center" vertical="center" wrapText="1"/>
      <protection locked="0"/>
    </xf>
    <xf numFmtId="0" fontId="34" fillId="0" borderId="0" xfId="4" applyProtection="1">
      <protection locked="0"/>
    </xf>
    <xf numFmtId="0" fontId="43" fillId="0" borderId="0" xfId="4" applyFont="1" applyAlignment="1" applyProtection="1">
      <alignment horizontal="center" vertical="center"/>
      <protection locked="0"/>
    </xf>
    <xf numFmtId="0" fontId="42" fillId="0" borderId="0" xfId="4" applyFont="1" applyAlignment="1" applyProtection="1">
      <alignment horizontal="center" vertical="center"/>
      <protection locked="0"/>
    </xf>
    <xf numFmtId="178" fontId="32" fillId="0" borderId="0" xfId="3" applyNumberFormat="1" applyFont="1" applyBorder="1" applyAlignment="1" applyProtection="1">
      <alignment horizontal="right" vertical="center"/>
      <protection locked="0"/>
    </xf>
    <xf numFmtId="179" fontId="6" fillId="0" borderId="0" xfId="2" applyNumberFormat="1" applyAlignment="1" applyProtection="1">
      <alignment horizontal="left" vertical="center"/>
      <protection locked="0"/>
    </xf>
    <xf numFmtId="0" fontId="44" fillId="0" borderId="1" xfId="2" applyFont="1" applyBorder="1" applyAlignment="1" applyProtection="1">
      <alignment horizontal="center" vertical="center" wrapText="1"/>
      <protection locked="0"/>
    </xf>
    <xf numFmtId="0" fontId="42" fillId="0" borderId="19" xfId="4" applyFont="1" applyBorder="1" applyAlignment="1" applyProtection="1">
      <alignment horizontal="left" vertical="center" wrapText="1"/>
      <protection locked="0"/>
    </xf>
    <xf numFmtId="0" fontId="25" fillId="0" borderId="20" xfId="0" applyFont="1" applyBorder="1" applyAlignment="1" applyProtection="1">
      <alignment horizontal="left" vertical="center"/>
      <protection locked="0"/>
    </xf>
    <xf numFmtId="0" fontId="42" fillId="0" borderId="0" xfId="4" applyFont="1" applyAlignment="1" applyProtection="1">
      <alignment horizontal="left" vertical="center"/>
      <protection locked="0"/>
    </xf>
    <xf numFmtId="0" fontId="34" fillId="0" borderId="0" xfId="4" applyAlignment="1" applyProtection="1">
      <alignment horizontal="center" vertical="center"/>
      <protection locked="0"/>
    </xf>
    <xf numFmtId="178" fontId="57" fillId="10" borderId="1" xfId="3" applyNumberFormat="1" applyFont="1" applyFill="1" applyBorder="1" applyProtection="1">
      <alignment vertical="center"/>
    </xf>
    <xf numFmtId="178" fontId="57" fillId="9" borderId="1" xfId="3" applyNumberFormat="1" applyFont="1" applyFill="1" applyBorder="1" applyProtection="1">
      <alignment vertical="center"/>
    </xf>
    <xf numFmtId="178" fontId="57" fillId="5" borderId="1" xfId="3" applyNumberFormat="1" applyFont="1" applyFill="1" applyBorder="1" applyProtection="1">
      <alignment vertical="center"/>
    </xf>
    <xf numFmtId="0" fontId="57" fillId="0" borderId="1" xfId="2" applyFont="1" applyBorder="1" applyAlignment="1" applyProtection="1">
      <alignment horizontal="center" vertical="center"/>
      <protection locked="0"/>
    </xf>
    <xf numFmtId="49" fontId="57" fillId="0" borderId="1" xfId="2" applyNumberFormat="1" applyFont="1" applyBorder="1" applyAlignment="1" applyProtection="1">
      <alignment horizontal="center" vertical="center"/>
      <protection locked="0"/>
    </xf>
    <xf numFmtId="49" fontId="57" fillId="0" borderId="1" xfId="2" applyNumberFormat="1" applyFont="1" applyBorder="1" applyAlignment="1" applyProtection="1">
      <alignment horizontal="left" vertical="top"/>
      <protection locked="0"/>
    </xf>
    <xf numFmtId="0" fontId="57" fillId="0" borderId="1" xfId="3" applyNumberFormat="1" applyFont="1" applyBorder="1" applyAlignment="1" applyProtection="1">
      <alignment horizontal="center" vertical="center"/>
      <protection locked="0"/>
    </xf>
    <xf numFmtId="177" fontId="57" fillId="0" borderId="1" xfId="3" applyNumberFormat="1" applyFont="1" applyBorder="1" applyProtection="1">
      <alignment vertical="center"/>
      <protection locked="0"/>
    </xf>
    <xf numFmtId="178" fontId="58" fillId="5" borderId="1" xfId="3" applyNumberFormat="1" applyFont="1" applyFill="1" applyBorder="1" applyProtection="1">
      <alignment vertical="center"/>
    </xf>
    <xf numFmtId="178" fontId="58" fillId="9" borderId="1" xfId="3" applyNumberFormat="1" applyFont="1" applyFill="1" applyBorder="1" applyProtection="1">
      <alignment vertical="center"/>
    </xf>
    <xf numFmtId="177" fontId="57" fillId="0" borderId="1" xfId="2" applyNumberFormat="1" applyFont="1" applyBorder="1" applyProtection="1">
      <alignment vertical="center"/>
      <protection locked="0"/>
    </xf>
    <xf numFmtId="10" fontId="6" fillId="11" borderId="0" xfId="7" applyNumberFormat="1" applyFont="1" applyFill="1" applyAlignment="1" applyProtection="1">
      <alignment horizontal="center" vertical="center"/>
      <protection locked="0"/>
    </xf>
    <xf numFmtId="177" fontId="25" fillId="0" borderId="0" xfId="1" applyNumberFormat="1" applyFont="1" applyFill="1" applyBorder="1" applyAlignment="1" applyProtection="1">
      <alignment vertical="center"/>
      <protection locked="0"/>
    </xf>
    <xf numFmtId="177" fontId="25" fillId="0" borderId="0" xfId="1" applyNumberFormat="1" applyFont="1" applyFill="1" applyBorder="1" applyAlignment="1" applyProtection="1">
      <alignment horizontal="center" vertical="center"/>
      <protection locked="0"/>
    </xf>
    <xf numFmtId="177" fontId="25" fillId="0" borderId="0" xfId="1" applyNumberFormat="1" applyFont="1" applyFill="1" applyBorder="1" applyAlignment="1" applyProtection="1">
      <alignment horizontal="center" vertical="center" wrapText="1"/>
      <protection locked="0"/>
    </xf>
    <xf numFmtId="177" fontId="25" fillId="0" borderId="0" xfId="1" applyNumberFormat="1" applyFont="1" applyFill="1" applyBorder="1" applyAlignment="1" applyProtection="1">
      <alignment horizontal="left" vertical="center"/>
      <protection locked="0"/>
    </xf>
    <xf numFmtId="177" fontId="56" fillId="0" borderId="0" xfId="1" applyNumberFormat="1" applyFont="1" applyFill="1" applyBorder="1" applyAlignment="1" applyProtection="1">
      <alignment horizontal="center" vertical="center"/>
      <protection locked="0"/>
    </xf>
    <xf numFmtId="177" fontId="25" fillId="0" borderId="20" xfId="1" applyNumberFormat="1" applyFont="1" applyBorder="1" applyAlignment="1" applyProtection="1">
      <alignment vertical="center"/>
      <protection locked="0"/>
    </xf>
    <xf numFmtId="177" fontId="0" fillId="0" borderId="0" xfId="1" applyNumberFormat="1" applyFont="1" applyFill="1" applyBorder="1" applyProtection="1">
      <alignment vertical="center"/>
      <protection locked="0"/>
    </xf>
    <xf numFmtId="177" fontId="25" fillId="0" borderId="18" xfId="1" applyNumberFormat="1" applyFont="1" applyBorder="1" applyAlignment="1" applyProtection="1">
      <alignment wrapText="1"/>
    </xf>
    <xf numFmtId="178" fontId="58" fillId="6" borderId="1" xfId="3" applyNumberFormat="1" applyFont="1" applyFill="1" applyBorder="1" applyProtection="1">
      <alignment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77" fontId="0" fillId="5" borderId="1" xfId="1" applyNumberFormat="1" applyFont="1" applyFill="1" applyBorder="1" applyProtection="1">
      <alignment vertical="center"/>
    </xf>
    <xf numFmtId="0" fontId="6" fillId="0" borderId="0" xfId="2" applyAlignment="1" applyProtection="1">
      <alignment horizontal="left" vertical="top"/>
      <protection locked="0"/>
    </xf>
    <xf numFmtId="180" fontId="0" fillId="0" borderId="0" xfId="3" applyNumberFormat="1" applyFont="1" applyAlignment="1" applyProtection="1">
      <alignment horizontal="left" vertical="top"/>
      <protection locked="0"/>
    </xf>
    <xf numFmtId="180" fontId="0" fillId="0" borderId="0" xfId="3" applyNumberFormat="1" applyFont="1" applyAlignment="1" applyProtection="1">
      <alignment horizontal="center" vertical="top" wrapText="1"/>
      <protection locked="0"/>
    </xf>
    <xf numFmtId="180" fontId="0" fillId="0" borderId="0" xfId="3" applyNumberFormat="1" applyFont="1" applyAlignment="1" applyProtection="1">
      <alignment horizontal="right" vertical="top"/>
      <protection locked="0"/>
    </xf>
    <xf numFmtId="0" fontId="6" fillId="0" borderId="0" xfId="2" applyAlignment="1" applyProtection="1">
      <alignment vertical="top"/>
      <protection locked="0"/>
    </xf>
    <xf numFmtId="178" fontId="58" fillId="12" borderId="1" xfId="3" applyNumberFormat="1" applyFont="1" applyFill="1" applyBorder="1" applyProtection="1">
      <alignment vertical="center"/>
    </xf>
    <xf numFmtId="49" fontId="57" fillId="0" borderId="39" xfId="0" applyNumberFormat="1" applyFont="1" applyBorder="1" applyAlignment="1" applyProtection="1">
      <alignment horizontal="left" vertical="top"/>
      <protection locked="0"/>
    </xf>
    <xf numFmtId="0" fontId="63" fillId="0" borderId="39" xfId="2" applyFont="1" applyBorder="1" applyAlignment="1" applyProtection="1">
      <alignment horizontal="center" vertical="center" wrapText="1"/>
      <protection locked="0"/>
    </xf>
    <xf numFmtId="0" fontId="63" fillId="11" borderId="38" xfId="2" applyFont="1" applyFill="1" applyBorder="1" applyAlignment="1" applyProtection="1">
      <alignment horizontal="center" vertical="center" wrapText="1"/>
      <protection locked="0"/>
    </xf>
    <xf numFmtId="49" fontId="57" fillId="11" borderId="38" xfId="2" applyNumberFormat="1" applyFont="1" applyFill="1" applyBorder="1" applyAlignment="1" applyProtection="1">
      <alignment horizontal="left" vertical="top"/>
      <protection locked="0"/>
    </xf>
    <xf numFmtId="49" fontId="57" fillId="11" borderId="38" xfId="2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5" borderId="2" xfId="0" applyFill="1" applyBorder="1" applyAlignment="1">
      <alignment horizontal="center" vertical="center"/>
    </xf>
    <xf numFmtId="0" fontId="2" fillId="0" borderId="0" xfId="2" applyFont="1" applyProtection="1">
      <alignment vertical="center"/>
      <protection locked="0"/>
    </xf>
    <xf numFmtId="49" fontId="57" fillId="0" borderId="1" xfId="2" applyNumberFormat="1" applyFont="1" applyBorder="1" applyProtection="1">
      <alignment vertical="center"/>
      <protection locked="0"/>
    </xf>
    <xf numFmtId="49" fontId="0" fillId="0" borderId="2" xfId="0" applyNumberFormat="1" applyBorder="1" applyAlignment="1">
      <alignment horizontal="center" vertical="center"/>
    </xf>
    <xf numFmtId="178" fontId="0" fillId="0" borderId="1" xfId="1" applyNumberFormat="1" applyFont="1" applyBorder="1" applyProtection="1">
      <alignment vertical="center"/>
    </xf>
    <xf numFmtId="178" fontId="0" fillId="5" borderId="1" xfId="1" applyNumberFormat="1" applyFont="1" applyFill="1" applyBorder="1" applyProtection="1">
      <alignment vertical="center"/>
    </xf>
    <xf numFmtId="0" fontId="42" fillId="0" borderId="22" xfId="4" applyFont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wrapText="1"/>
      <protection locked="0"/>
    </xf>
    <xf numFmtId="177" fontId="0" fillId="0" borderId="0" xfId="1" applyNumberFormat="1" applyFont="1" applyBorder="1" applyAlignment="1" applyProtection="1">
      <alignment vertical="center"/>
      <protection locked="0"/>
    </xf>
    <xf numFmtId="0" fontId="25" fillId="0" borderId="0" xfId="0" applyFont="1" applyBorder="1" applyProtection="1">
      <alignment vertical="center"/>
      <protection locked="0"/>
    </xf>
    <xf numFmtId="185" fontId="0" fillId="0" borderId="0" xfId="1" applyNumberFormat="1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horizontal="center" vertical="center" wrapText="1"/>
      <protection locked="0"/>
    </xf>
    <xf numFmtId="0" fontId="42" fillId="0" borderId="0" xfId="4" applyFont="1" applyBorder="1" applyAlignment="1" applyProtection="1">
      <alignment horizontal="center" vertical="center"/>
      <protection locked="0"/>
    </xf>
    <xf numFmtId="0" fontId="42" fillId="0" borderId="21" xfId="4" applyFont="1" applyBorder="1" applyAlignment="1" applyProtection="1">
      <alignment horizontal="left" vertical="center"/>
      <protection locked="0"/>
    </xf>
    <xf numFmtId="0" fontId="42" fillId="0" borderId="21" xfId="4" applyFont="1" applyBorder="1" applyAlignment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56" fillId="0" borderId="0" xfId="0" applyFont="1" applyBorder="1" applyProtection="1">
      <alignment vertical="center"/>
      <protection locked="0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17" fillId="2" borderId="3" xfId="0" applyFont="1" applyFill="1" applyBorder="1">
      <alignment vertical="center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 readingOrder="1"/>
      <protection locked="0"/>
    </xf>
    <xf numFmtId="0" fontId="27" fillId="0" borderId="1" xfId="0" applyFont="1" applyBorder="1" applyAlignment="1" applyProtection="1">
      <alignment horizontal="center" vertical="center" readingOrder="1"/>
      <protection locked="0"/>
    </xf>
    <xf numFmtId="177" fontId="11" fillId="0" borderId="1" xfId="1" applyNumberFormat="1" applyFont="1" applyBorder="1" applyAlignment="1" applyProtection="1">
      <alignment horizontal="center" vertical="center" wrapText="1" readingOrder="1"/>
      <protection locked="0"/>
    </xf>
    <xf numFmtId="177" fontId="27" fillId="0" borderId="1" xfId="1" applyNumberFormat="1" applyFont="1" applyBorder="1" applyAlignment="1" applyProtection="1">
      <alignment horizontal="center" vertical="center" readingOrder="1"/>
      <protection locked="0"/>
    </xf>
    <xf numFmtId="177" fontId="26" fillId="0" borderId="1" xfId="1" applyNumberFormat="1" applyFont="1" applyBorder="1" applyAlignment="1" applyProtection="1">
      <alignment horizontal="center" vertical="center" readingOrder="1"/>
    </xf>
    <xf numFmtId="177" fontId="27" fillId="0" borderId="1" xfId="1" applyNumberFormat="1" applyFont="1" applyBorder="1" applyAlignment="1" applyProtection="1">
      <alignment vertical="center"/>
    </xf>
    <xf numFmtId="177" fontId="11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0" fillId="0" borderId="1" xfId="0" applyBorder="1" applyProtection="1">
      <alignment vertical="center"/>
      <protection locked="0"/>
    </xf>
    <xf numFmtId="0" fontId="11" fillId="0" borderId="5" xfId="0" applyFont="1" applyBorder="1" applyAlignment="1" applyProtection="1">
      <alignment horizontal="left" vertical="center"/>
      <protection locked="0"/>
    </xf>
    <xf numFmtId="0" fontId="27" fillId="0" borderId="5" xfId="0" applyFont="1" applyBorder="1" applyAlignment="1" applyProtection="1">
      <alignment horizontal="left" vertical="center"/>
      <protection locked="0"/>
    </xf>
    <xf numFmtId="0" fontId="27" fillId="0" borderId="6" xfId="0" applyFont="1" applyBorder="1" applyAlignment="1" applyProtection="1">
      <alignment horizontal="left" vertical="center"/>
      <protection locked="0"/>
    </xf>
    <xf numFmtId="0" fontId="25" fillId="0" borderId="8" xfId="0" applyFont="1" applyBorder="1" applyAlignment="1" applyProtection="1">
      <alignment horizontal="center" vertical="center"/>
      <protection locked="0"/>
    </xf>
    <xf numFmtId="0" fontId="25" fillId="0" borderId="7" xfId="0" applyFont="1" applyBorder="1" applyProtection="1">
      <alignment vertical="center"/>
      <protection locked="0"/>
    </xf>
    <xf numFmtId="10" fontId="2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7" fontId="11" fillId="0" borderId="1" xfId="0" applyNumberFormat="1" applyFont="1" applyBorder="1" applyAlignment="1">
      <alignment horizontal="center" vertical="center" wrapText="1" readingOrder="1"/>
    </xf>
    <xf numFmtId="0" fontId="27" fillId="0" borderId="1" xfId="0" applyFont="1" applyBorder="1" applyAlignment="1">
      <alignment horizontal="center" vertical="center" readingOrder="1"/>
    </xf>
    <xf numFmtId="0" fontId="0" fillId="0" borderId="1" xfId="0" applyBorder="1" applyAlignment="1">
      <alignment horizontal="center" vertical="center"/>
    </xf>
    <xf numFmtId="0" fontId="27" fillId="0" borderId="1" xfId="0" applyFont="1" applyBorder="1" applyProtection="1">
      <alignment vertical="center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readingOrder="1"/>
      <protection locked="0"/>
    </xf>
    <xf numFmtId="0" fontId="0" fillId="0" borderId="1" xfId="0" applyBorder="1" applyAlignment="1" applyProtection="1">
      <alignment horizontal="center" vertical="center" readingOrder="1"/>
      <protection locked="0"/>
    </xf>
    <xf numFmtId="176" fontId="11" fillId="0" borderId="0" xfId="0" applyNumberFormat="1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0" fillId="0" borderId="5" xfId="0" applyBorder="1" applyProtection="1">
      <alignment vertical="center"/>
      <protection locked="0"/>
    </xf>
    <xf numFmtId="177" fontId="26" fillId="6" borderId="1" xfId="1" applyNumberFormat="1" applyFont="1" applyFill="1" applyBorder="1" applyAlignment="1" applyProtection="1">
      <alignment horizontal="center" vertical="center" readingOrder="1"/>
    </xf>
    <xf numFmtId="177" fontId="27" fillId="6" borderId="1" xfId="1" applyNumberFormat="1" applyFont="1" applyFill="1" applyBorder="1" applyAlignment="1" applyProtection="1">
      <alignment vertical="center"/>
    </xf>
    <xf numFmtId="177" fontId="11" fillId="6" borderId="1" xfId="0" applyNumberFormat="1" applyFont="1" applyFill="1" applyBorder="1" applyAlignment="1">
      <alignment horizontal="center" vertical="center" wrapText="1" readingOrder="1"/>
    </xf>
    <xf numFmtId="0" fontId="27" fillId="6" borderId="1" xfId="0" applyFont="1" applyFill="1" applyBorder="1" applyAlignment="1">
      <alignment horizontal="center" vertical="center" readingOrder="1"/>
    </xf>
    <xf numFmtId="0" fontId="0" fillId="6" borderId="1" xfId="0" applyFill="1" applyBorder="1" applyAlignment="1">
      <alignment horizontal="center" vertical="center"/>
    </xf>
    <xf numFmtId="177" fontId="11" fillId="5" borderId="1" xfId="0" applyNumberFormat="1" applyFont="1" applyFill="1" applyBorder="1" applyAlignment="1">
      <alignment horizontal="center" vertical="center" wrapText="1" readingOrder="1"/>
    </xf>
    <xf numFmtId="0" fontId="27" fillId="5" borderId="1" xfId="0" applyFont="1" applyFill="1" applyBorder="1" applyAlignment="1">
      <alignment horizontal="center" vertical="center" readingOrder="1"/>
    </xf>
    <xf numFmtId="0" fontId="0" fillId="5" borderId="1" xfId="0" applyFill="1" applyBorder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horizontal="center" vertical="top"/>
      <protection locked="0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25" fillId="0" borderId="4" xfId="0" applyFont="1" applyBorder="1" applyAlignment="1" applyProtection="1">
      <alignment horizontal="left" vertical="top" wrapText="1"/>
      <protection locked="0"/>
    </xf>
    <xf numFmtId="0" fontId="25" fillId="0" borderId="3" xfId="0" applyFont="1" applyBorder="1" applyAlignment="1" applyProtection="1">
      <alignment horizontal="left" vertical="top" wrapText="1"/>
      <protection locked="0"/>
    </xf>
    <xf numFmtId="177" fontId="28" fillId="6" borderId="2" xfId="1" applyNumberFormat="1" applyFont="1" applyFill="1" applyBorder="1" applyAlignment="1" applyProtection="1">
      <alignment vertical="center"/>
    </xf>
    <xf numFmtId="177" fontId="28" fillId="6" borderId="4" xfId="1" applyNumberFormat="1" applyFont="1" applyFill="1" applyBorder="1" applyAlignment="1" applyProtection="1">
      <alignment vertical="center"/>
    </xf>
    <xf numFmtId="177" fontId="28" fillId="6" borderId="3" xfId="1" applyNumberFormat="1" applyFont="1" applyFill="1" applyBorder="1" applyAlignment="1" applyProtection="1">
      <alignment vertical="center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25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25" fillId="0" borderId="4" xfId="0" applyFont="1" applyBorder="1" applyProtection="1">
      <alignment vertical="center"/>
      <protection locked="0"/>
    </xf>
    <xf numFmtId="0" fontId="25" fillId="0" borderId="3" xfId="0" applyFont="1" applyBorder="1" applyProtection="1">
      <alignment vertical="center"/>
      <protection locked="0"/>
    </xf>
    <xf numFmtId="0" fontId="25" fillId="0" borderId="1" xfId="0" applyFont="1" applyBorder="1" applyAlignment="1" applyProtection="1">
      <alignment horizontal="left" vertical="top" wrapText="1"/>
      <protection locked="0"/>
    </xf>
    <xf numFmtId="0" fontId="33" fillId="0" borderId="0" xfId="2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33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37" xfId="0" applyBorder="1" applyAlignment="1" applyProtection="1">
      <alignment horizontal="left" vertical="center"/>
      <protection locked="0"/>
    </xf>
    <xf numFmtId="0" fontId="3" fillId="0" borderId="5" xfId="2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44" fillId="0" borderId="25" xfId="2" applyFont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44" fillId="0" borderId="25" xfId="2" applyFont="1" applyBorder="1" applyAlignment="1" applyProtection="1">
      <alignment horizontal="center" vertical="center"/>
      <protection locked="0"/>
    </xf>
    <xf numFmtId="0" fontId="45" fillId="0" borderId="25" xfId="2" applyFont="1" applyBorder="1" applyAlignment="1" applyProtection="1">
      <alignment horizontal="center" vertical="center" wrapText="1"/>
      <protection locked="0"/>
    </xf>
    <xf numFmtId="0" fontId="57" fillId="0" borderId="25" xfId="2" applyFont="1" applyBorder="1" applyAlignment="1" applyProtection="1">
      <alignment horizontal="center" vertical="center"/>
      <protection locked="0"/>
    </xf>
    <xf numFmtId="0" fontId="57" fillId="0" borderId="28" xfId="0" applyFont="1" applyBorder="1" applyAlignment="1" applyProtection="1">
      <alignment horizontal="center" vertical="center"/>
      <protection locked="0"/>
    </xf>
    <xf numFmtId="0" fontId="57" fillId="0" borderId="25" xfId="2" applyFont="1" applyBorder="1" applyProtection="1">
      <alignment vertical="center"/>
      <protection locked="0"/>
    </xf>
    <xf numFmtId="0" fontId="57" fillId="0" borderId="28" xfId="0" applyFont="1" applyBorder="1" applyProtection="1">
      <alignment vertical="center"/>
      <protection locked="0"/>
    </xf>
    <xf numFmtId="0" fontId="57" fillId="0" borderId="25" xfId="2" applyFont="1" applyBorder="1" applyAlignment="1" applyProtection="1">
      <alignment horizontal="left" vertical="top" wrapText="1"/>
      <protection locked="0"/>
    </xf>
    <xf numFmtId="0" fontId="57" fillId="0" borderId="28" xfId="0" applyFont="1" applyBorder="1" applyAlignment="1" applyProtection="1">
      <alignment horizontal="left" vertical="top" wrapText="1"/>
      <protection locked="0"/>
    </xf>
    <xf numFmtId="0" fontId="57" fillId="0" borderId="25" xfId="3" applyNumberFormat="1" applyFont="1" applyBorder="1" applyAlignment="1" applyProtection="1">
      <alignment horizontal="center" vertical="center"/>
      <protection locked="0"/>
    </xf>
    <xf numFmtId="0" fontId="64" fillId="9" borderId="25" xfId="2" applyFont="1" applyFill="1" applyBorder="1" applyAlignment="1" applyProtection="1">
      <alignment horizontal="center" vertical="center" wrapText="1"/>
      <protection locked="0"/>
    </xf>
    <xf numFmtId="0" fontId="64" fillId="0" borderId="28" xfId="0" applyFont="1" applyBorder="1" applyAlignment="1" applyProtection="1">
      <alignment horizontal="center" vertical="center"/>
      <protection locked="0"/>
    </xf>
    <xf numFmtId="0" fontId="44" fillId="9" borderId="25" xfId="2" applyFont="1" applyFill="1" applyBorder="1" applyAlignment="1" applyProtection="1">
      <alignment horizontal="center" vertical="center" wrapText="1"/>
      <protection locked="0"/>
    </xf>
    <xf numFmtId="0" fontId="61" fillId="0" borderId="25" xfId="2" applyFont="1" applyBorder="1" applyAlignment="1" applyProtection="1">
      <alignment horizontal="center" vertical="center" wrapText="1"/>
      <protection locked="0"/>
    </xf>
    <xf numFmtId="0" fontId="31" fillId="0" borderId="28" xfId="0" applyFont="1" applyBorder="1" applyAlignment="1" applyProtection="1">
      <alignment horizontal="center" vertical="center"/>
      <protection locked="0"/>
    </xf>
    <xf numFmtId="177" fontId="57" fillId="0" borderId="25" xfId="3" applyNumberFormat="1" applyFont="1" applyBorder="1" applyAlignment="1" applyProtection="1">
      <alignment vertical="center"/>
      <protection locked="0"/>
    </xf>
    <xf numFmtId="178" fontId="57" fillId="12" borderId="25" xfId="3" applyNumberFormat="1" applyFont="1" applyFill="1" applyBorder="1" applyAlignment="1" applyProtection="1">
      <alignment vertical="center"/>
    </xf>
    <xf numFmtId="0" fontId="57" fillId="12" borderId="28" xfId="0" applyFont="1" applyFill="1" applyBorder="1">
      <alignment vertical="center"/>
    </xf>
    <xf numFmtId="178" fontId="57" fillId="6" borderId="25" xfId="3" applyNumberFormat="1" applyFont="1" applyFill="1" applyBorder="1" applyAlignment="1" applyProtection="1">
      <alignment vertical="center"/>
    </xf>
    <xf numFmtId="0" fontId="57" fillId="6" borderId="28" xfId="0" applyFont="1" applyFill="1" applyBorder="1">
      <alignment vertical="center"/>
    </xf>
    <xf numFmtId="49" fontId="57" fillId="0" borderId="25" xfId="2" applyNumberFormat="1" applyFont="1" applyBorder="1" applyAlignment="1" applyProtection="1">
      <alignment horizontal="center" vertical="center"/>
      <protection locked="0"/>
    </xf>
    <xf numFmtId="49" fontId="57" fillId="0" borderId="28" xfId="0" applyNumberFormat="1" applyFont="1" applyBorder="1" applyAlignment="1" applyProtection="1">
      <alignment horizontal="center" vertical="center"/>
      <protection locked="0"/>
    </xf>
    <xf numFmtId="177" fontId="57" fillId="0" borderId="25" xfId="2" applyNumberFormat="1" applyFont="1" applyBorder="1" applyAlignment="1" applyProtection="1">
      <alignment vertical="center" wrapText="1"/>
      <protection locked="0"/>
    </xf>
    <xf numFmtId="177" fontId="57" fillId="0" borderId="25" xfId="2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1" fillId="0" borderId="1" xfId="2" applyFont="1" applyBorder="1" applyAlignment="1" applyProtection="1">
      <alignment horizontal="center" vertical="center"/>
      <protection locked="0"/>
    </xf>
    <xf numFmtId="184" fontId="29" fillId="5" borderId="2" xfId="3" applyNumberFormat="1" applyFont="1" applyFill="1" applyBorder="1" applyAlignment="1" applyProtection="1">
      <alignment horizontal="left" vertical="center"/>
    </xf>
    <xf numFmtId="184" fontId="29" fillId="5" borderId="4" xfId="0" applyNumberFormat="1" applyFont="1" applyFill="1" applyBorder="1" applyAlignment="1">
      <alignment horizontal="left" vertical="center"/>
    </xf>
    <xf numFmtId="184" fontId="29" fillId="5" borderId="3" xfId="0" applyNumberFormat="1" applyFont="1" applyFill="1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8" fontId="57" fillId="12" borderId="28" xfId="0" applyNumberFormat="1" applyFont="1" applyFill="1" applyBorder="1">
      <alignment vertical="center"/>
    </xf>
    <xf numFmtId="178" fontId="57" fillId="6" borderId="28" xfId="0" applyNumberFormat="1" applyFont="1" applyFill="1" applyBorder="1">
      <alignment vertical="center"/>
    </xf>
    <xf numFmtId="0" fontId="42" fillId="0" borderId="0" xfId="4" applyFont="1" applyAlignment="1" applyProtection="1">
      <alignment horizontal="left" vertical="center"/>
      <protection locked="0"/>
    </xf>
    <xf numFmtId="0" fontId="43" fillId="0" borderId="34" xfId="4" applyFont="1" applyBorder="1" applyAlignment="1" applyProtection="1">
      <alignment horizontal="center" vertical="center"/>
      <protection locked="0"/>
    </xf>
    <xf numFmtId="0" fontId="43" fillId="0" borderId="35" xfId="4" applyFont="1" applyBorder="1" applyAlignment="1" applyProtection="1">
      <alignment horizontal="center" vertical="center"/>
      <protection locked="0"/>
    </xf>
    <xf numFmtId="0" fontId="43" fillId="0" borderId="36" xfId="4" applyFont="1" applyBorder="1" applyAlignment="1" applyProtection="1">
      <alignment horizontal="center" vertical="center"/>
      <protection locked="0"/>
    </xf>
    <xf numFmtId="0" fontId="43" fillId="0" borderId="49" xfId="4" applyFont="1" applyBorder="1" applyAlignment="1" applyProtection="1">
      <alignment horizontal="center" vertical="center"/>
      <protection locked="0"/>
    </xf>
    <xf numFmtId="0" fontId="34" fillId="0" borderId="0" xfId="4" applyAlignment="1" applyProtection="1">
      <alignment horizontal="center" vertical="center"/>
      <protection locked="0"/>
    </xf>
    <xf numFmtId="0" fontId="42" fillId="0" borderId="22" xfId="4" applyFont="1" applyBorder="1" applyAlignment="1" applyProtection="1">
      <alignment horizontal="center" vertical="center"/>
      <protection locked="0"/>
    </xf>
    <xf numFmtId="0" fontId="42" fillId="0" borderId="1" xfId="4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2" fillId="0" borderId="22" xfId="4" applyFont="1" applyBorder="1" applyAlignment="1" applyProtection="1">
      <alignment horizontal="left" vertical="top"/>
      <protection locked="0"/>
    </xf>
    <xf numFmtId="0" fontId="0" fillId="0" borderId="22" xfId="0" applyBorder="1" applyProtection="1">
      <alignment vertical="center"/>
      <protection locked="0"/>
    </xf>
    <xf numFmtId="0" fontId="42" fillId="0" borderId="31" xfId="4" applyFont="1" applyBorder="1" applyAlignment="1" applyProtection="1">
      <alignment horizontal="center" vertical="center" wrapText="1"/>
      <protection locked="0"/>
    </xf>
    <xf numFmtId="0" fontId="42" fillId="0" borderId="32" xfId="4" applyFont="1" applyBorder="1" applyAlignment="1" applyProtection="1">
      <alignment horizontal="center" vertical="center" wrapText="1"/>
      <protection locked="0"/>
    </xf>
    <xf numFmtId="0" fontId="42" fillId="0" borderId="33" xfId="4" applyFont="1" applyBorder="1" applyAlignment="1" applyProtection="1">
      <alignment horizontal="center" vertical="center" wrapText="1"/>
      <protection locked="0"/>
    </xf>
    <xf numFmtId="0" fontId="42" fillId="0" borderId="2" xfId="4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42" fillId="0" borderId="2" xfId="4" applyFont="1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42" fillId="0" borderId="40" xfId="4" applyFont="1" applyBorder="1" applyAlignment="1" applyProtection="1">
      <alignment horizontal="center" vertical="distributed" wrapText="1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42" fillId="0" borderId="1" xfId="4" applyFont="1" applyBorder="1" applyAlignment="1" applyProtection="1">
      <alignment horizontal="center" vertical="center"/>
      <protection locked="0"/>
    </xf>
    <xf numFmtId="0" fontId="34" fillId="0" borderId="1" xfId="4" applyBorder="1" applyAlignment="1" applyProtection="1">
      <alignment horizontal="center" vertical="center"/>
      <protection locked="0"/>
    </xf>
    <xf numFmtId="0" fontId="42" fillId="0" borderId="4" xfId="4" applyFont="1" applyBorder="1" applyAlignment="1" applyProtection="1">
      <alignment horizontal="center" vertical="center"/>
      <protection locked="0"/>
    </xf>
    <xf numFmtId="0" fontId="42" fillId="0" borderId="3" xfId="4" applyFont="1" applyBorder="1" applyAlignment="1" applyProtection="1">
      <alignment horizontal="center" vertical="center"/>
      <protection locked="0"/>
    </xf>
    <xf numFmtId="0" fontId="42" fillId="0" borderId="2" xfId="4" applyFont="1" applyBorder="1" applyAlignment="1" applyProtection="1">
      <alignment horizontal="distributed" vertical="center"/>
      <protection locked="0"/>
    </xf>
    <xf numFmtId="0" fontId="42" fillId="0" borderId="3" xfId="4" applyFont="1" applyBorder="1" applyAlignment="1" applyProtection="1">
      <alignment horizontal="distributed" vertical="center"/>
      <protection locked="0"/>
    </xf>
    <xf numFmtId="0" fontId="42" fillId="0" borderId="1" xfId="4" applyFont="1" applyBorder="1" applyAlignment="1" applyProtection="1">
      <alignment horizontal="distributed" vertical="center"/>
      <protection locked="0"/>
    </xf>
    <xf numFmtId="0" fontId="42" fillId="0" borderId="22" xfId="4" applyFont="1" applyBorder="1" applyAlignment="1" applyProtection="1">
      <alignment horizontal="center" vertical="center" wrapText="1"/>
      <protection locked="0"/>
    </xf>
    <xf numFmtId="184" fontId="42" fillId="10" borderId="2" xfId="4" applyNumberFormat="1" applyFont="1" applyFill="1" applyBorder="1" applyAlignment="1">
      <alignment horizontal="center" vertical="center"/>
    </xf>
    <xf numFmtId="184" fontId="42" fillId="10" borderId="4" xfId="4" applyNumberFormat="1" applyFont="1" applyFill="1" applyBorder="1" applyAlignment="1">
      <alignment horizontal="center" vertical="center"/>
    </xf>
    <xf numFmtId="184" fontId="42" fillId="10" borderId="3" xfId="4" applyNumberFormat="1" applyFont="1" applyFill="1" applyBorder="1" applyAlignment="1">
      <alignment horizontal="center" vertical="center"/>
    </xf>
    <xf numFmtId="0" fontId="47" fillId="0" borderId="2" xfId="4" applyFont="1" applyBorder="1" applyAlignment="1" applyProtection="1">
      <alignment horizontal="center" vertical="center"/>
      <protection locked="0"/>
    </xf>
    <xf numFmtId="0" fontId="47" fillId="0" borderId="4" xfId="4" applyFont="1" applyBorder="1" applyAlignment="1" applyProtection="1">
      <alignment horizontal="center" vertical="center"/>
      <protection locked="0"/>
    </xf>
    <xf numFmtId="0" fontId="35" fillId="0" borderId="0" xfId="4" applyFont="1" applyAlignment="1" applyProtection="1">
      <alignment horizontal="right" vertical="center"/>
      <protection locked="0"/>
    </xf>
    <xf numFmtId="0" fontId="36" fillId="0" borderId="0" xfId="4" applyFont="1" applyAlignment="1" applyProtection="1">
      <alignment vertical="center"/>
      <protection locked="0"/>
    </xf>
    <xf numFmtId="0" fontId="53" fillId="0" borderId="11" xfId="4" applyFont="1" applyBorder="1" applyAlignment="1" applyProtection="1">
      <alignment vertical="center"/>
      <protection locked="0"/>
    </xf>
    <xf numFmtId="0" fontId="54" fillId="0" borderId="11" xfId="4" applyFont="1" applyBorder="1" applyAlignment="1" applyProtection="1">
      <alignment vertical="center"/>
      <protection locked="0"/>
    </xf>
    <xf numFmtId="0" fontId="41" fillId="0" borderId="11" xfId="4" applyFont="1" applyBorder="1" applyAlignment="1" applyProtection="1">
      <alignment horizontal="left" vertical="center"/>
      <protection locked="0"/>
    </xf>
    <xf numFmtId="0" fontId="38" fillId="0" borderId="11" xfId="4" applyFont="1" applyBorder="1" applyAlignment="1" applyProtection="1">
      <alignment horizontal="left" vertical="center"/>
      <protection locked="0"/>
    </xf>
    <xf numFmtId="181" fontId="55" fillId="0" borderId="11" xfId="4" applyNumberFormat="1" applyFont="1" applyBorder="1" applyAlignment="1" applyProtection="1">
      <alignment horizontal="center" vertical="center"/>
      <protection locked="0"/>
    </xf>
    <xf numFmtId="181" fontId="55" fillId="0" borderId="12" xfId="4" applyNumberFormat="1" applyFont="1" applyBorder="1" applyAlignment="1" applyProtection="1">
      <alignment horizontal="center" vertical="center"/>
      <protection locked="0"/>
    </xf>
    <xf numFmtId="181" fontId="42" fillId="0" borderId="13" xfId="4" applyNumberFormat="1" applyFont="1" applyBorder="1" applyAlignment="1" applyProtection="1">
      <alignment horizontal="center" vertical="center"/>
      <protection locked="0"/>
    </xf>
    <xf numFmtId="181" fontId="42" fillId="0" borderId="11" xfId="4" applyNumberFormat="1" applyFont="1" applyBorder="1" applyAlignment="1" applyProtection="1">
      <alignment horizontal="center" vertical="center"/>
      <protection locked="0"/>
    </xf>
    <xf numFmtId="183" fontId="42" fillId="0" borderId="17" xfId="4" applyNumberFormat="1" applyFont="1" applyBorder="1" applyAlignment="1" applyProtection="1">
      <alignment wrapText="1"/>
      <protection locked="0"/>
    </xf>
    <xf numFmtId="0" fontId="25" fillId="0" borderId="16" xfId="0" applyFont="1" applyBorder="1" applyAlignment="1" applyProtection="1">
      <alignment wrapText="1"/>
      <protection locked="0"/>
    </xf>
    <xf numFmtId="177" fontId="25" fillId="0" borderId="16" xfId="1" applyNumberFormat="1" applyFont="1" applyBorder="1" applyAlignment="1" applyProtection="1">
      <alignment wrapText="1"/>
    </xf>
    <xf numFmtId="0" fontId="25" fillId="0" borderId="16" xfId="0" applyFont="1" applyBorder="1" applyAlignment="1" applyProtection="1">
      <protection locked="0"/>
    </xf>
    <xf numFmtId="0" fontId="0" fillId="0" borderId="16" xfId="0" applyBorder="1" applyAlignment="1" applyProtection="1">
      <protection locked="0"/>
    </xf>
    <xf numFmtId="177" fontId="25" fillId="0" borderId="0" xfId="1" applyNumberFormat="1" applyFont="1" applyBorder="1" applyAlignment="1" applyProtection="1">
      <alignment vertical="center"/>
    </xf>
    <xf numFmtId="177" fontId="0" fillId="0" borderId="0" xfId="1" applyNumberFormat="1" applyFont="1" applyBorder="1" applyAlignment="1" applyProtection="1">
      <alignment vertical="center"/>
    </xf>
    <xf numFmtId="0" fontId="42" fillId="0" borderId="4" xfId="4" applyFont="1" applyBorder="1" applyAlignment="1" applyProtection="1">
      <alignment horizontal="left" vertical="center"/>
      <protection locked="0"/>
    </xf>
    <xf numFmtId="0" fontId="42" fillId="0" borderId="3" xfId="4" applyFont="1" applyBorder="1" applyAlignment="1" applyProtection="1">
      <alignment horizontal="left" vertical="center"/>
      <protection locked="0"/>
    </xf>
    <xf numFmtId="0" fontId="42" fillId="0" borderId="23" xfId="4" applyFont="1" applyBorder="1" applyAlignment="1" applyProtection="1">
      <alignment horizontal="center" vertical="center"/>
      <protection locked="0"/>
    </xf>
    <xf numFmtId="0" fontId="42" fillId="0" borderId="2" xfId="4" applyFont="1" applyBorder="1" applyAlignment="1" applyProtection="1">
      <alignment horizontal="left" vertical="top" wrapText="1"/>
      <protection locked="0"/>
    </xf>
    <xf numFmtId="0" fontId="42" fillId="0" borderId="4" xfId="4" applyFont="1" applyBorder="1" applyAlignment="1" applyProtection="1">
      <alignment horizontal="left" vertical="top" wrapText="1"/>
      <protection locked="0"/>
    </xf>
    <xf numFmtId="0" fontId="42" fillId="0" borderId="23" xfId="4" applyFont="1" applyBorder="1" applyAlignment="1" applyProtection="1">
      <alignment horizontal="left" vertical="top" wrapText="1"/>
      <protection locked="0"/>
    </xf>
    <xf numFmtId="184" fontId="43" fillId="0" borderId="1" xfId="4" applyNumberFormat="1" applyFont="1" applyBorder="1" applyAlignment="1" applyProtection="1">
      <alignment horizontal="center" vertical="center"/>
      <protection locked="0"/>
    </xf>
    <xf numFmtId="0" fontId="42" fillId="0" borderId="1" xfId="4" applyFont="1" applyBorder="1" applyAlignment="1">
      <alignment horizontal="center" vertical="center" wrapText="1"/>
    </xf>
    <xf numFmtId="0" fontId="42" fillId="8" borderId="1" xfId="4" applyFont="1" applyFill="1" applyBorder="1" applyAlignment="1">
      <alignment horizontal="center" vertical="center"/>
    </xf>
    <xf numFmtId="0" fontId="42" fillId="0" borderId="25" xfId="4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2" fillId="0" borderId="2" xfId="4" applyFont="1" applyBorder="1" applyAlignment="1">
      <alignment horizontal="center" vertical="center"/>
    </xf>
    <xf numFmtId="0" fontId="42" fillId="0" borderId="4" xfId="4" applyFont="1" applyBorder="1" applyAlignment="1">
      <alignment horizontal="center" vertical="center"/>
    </xf>
    <xf numFmtId="0" fontId="42" fillId="0" borderId="3" xfId="4" applyFont="1" applyBorder="1" applyAlignment="1">
      <alignment horizontal="center" vertical="center"/>
    </xf>
    <xf numFmtId="0" fontId="42" fillId="0" borderId="1" xfId="4" applyFont="1" applyBorder="1" applyAlignment="1">
      <alignment horizontal="distributed" vertical="center"/>
    </xf>
    <xf numFmtId="0" fontId="42" fillId="0" borderId="1" xfId="4" applyFont="1" applyBorder="1" applyAlignment="1">
      <alignment horizontal="center" vertical="center"/>
    </xf>
    <xf numFmtId="0" fontId="34" fillId="0" borderId="1" xfId="4" applyBorder="1" applyAlignment="1">
      <alignment horizontal="center" vertical="center"/>
    </xf>
    <xf numFmtId="0" fontId="42" fillId="0" borderId="2" xfId="4" applyFont="1" applyBorder="1" applyAlignment="1">
      <alignment horizontal="distributed" vertical="center"/>
    </xf>
    <xf numFmtId="0" fontId="42" fillId="0" borderId="3" xfId="4" applyFont="1" applyBorder="1" applyAlignment="1">
      <alignment horizontal="distributed" vertical="center"/>
    </xf>
    <xf numFmtId="0" fontId="0" fillId="0" borderId="1" xfId="0" applyBorder="1">
      <alignment vertical="center"/>
    </xf>
    <xf numFmtId="0" fontId="42" fillId="0" borderId="1" xfId="4" applyFont="1" applyBorder="1" applyAlignment="1">
      <alignment horizontal="left" vertical="top"/>
    </xf>
    <xf numFmtId="0" fontId="0" fillId="0" borderId="1" xfId="0" applyBorder="1" applyAlignment="1">
      <alignment vertical="center" wrapText="1"/>
    </xf>
    <xf numFmtId="0" fontId="42" fillId="0" borderId="1" xfId="4" applyFont="1" applyBorder="1" applyAlignment="1">
      <alignment horizontal="center" vertical="distributed" wrapText="1"/>
    </xf>
    <xf numFmtId="0" fontId="42" fillId="0" borderId="22" xfId="4" applyFont="1" applyBorder="1" applyAlignment="1">
      <alignment horizontal="center" vertical="center" wrapText="1"/>
    </xf>
    <xf numFmtId="184" fontId="47" fillId="0" borderId="2" xfId="4" applyNumberFormat="1" applyFont="1" applyBorder="1" applyAlignment="1">
      <alignment horizontal="center" vertical="center"/>
    </xf>
    <xf numFmtId="184" fontId="47" fillId="0" borderId="4" xfId="4" applyNumberFormat="1" applyFont="1" applyBorder="1" applyAlignment="1">
      <alignment horizontal="center" vertical="center"/>
    </xf>
    <xf numFmtId="184" fontId="47" fillId="0" borderId="3" xfId="4" applyNumberFormat="1" applyFont="1" applyBorder="1" applyAlignment="1">
      <alignment horizontal="center" vertical="center"/>
    </xf>
    <xf numFmtId="0" fontId="42" fillId="0" borderId="31" xfId="4" applyFont="1" applyBorder="1" applyAlignment="1">
      <alignment horizontal="center" vertical="center" wrapText="1"/>
    </xf>
    <xf numFmtId="0" fontId="42" fillId="0" borderId="32" xfId="4" applyFont="1" applyBorder="1" applyAlignment="1">
      <alignment horizontal="center" vertical="center" wrapText="1"/>
    </xf>
    <xf numFmtId="0" fontId="42" fillId="0" borderId="33" xfId="4" applyFont="1" applyBorder="1" applyAlignment="1">
      <alignment horizontal="center" vertical="center" wrapText="1"/>
    </xf>
    <xf numFmtId="0" fontId="42" fillId="0" borderId="0" xfId="4" applyFont="1" applyAlignment="1">
      <alignment horizontal="left" vertical="center"/>
    </xf>
    <xf numFmtId="0" fontId="43" fillId="0" borderId="34" xfId="4" applyFont="1" applyBorder="1" applyAlignment="1">
      <alignment horizontal="center" vertical="center"/>
    </xf>
    <xf numFmtId="0" fontId="43" fillId="0" borderId="35" xfId="4" applyFont="1" applyBorder="1" applyAlignment="1">
      <alignment horizontal="center" vertical="center"/>
    </xf>
    <xf numFmtId="0" fontId="43" fillId="0" borderId="36" xfId="4" applyFont="1" applyBorder="1" applyAlignment="1">
      <alignment horizontal="center" vertical="center"/>
    </xf>
    <xf numFmtId="0" fontId="34" fillId="0" borderId="0" xfId="4" applyAlignment="1">
      <alignment horizontal="center" vertical="center"/>
    </xf>
    <xf numFmtId="0" fontId="42" fillId="0" borderId="2" xfId="4" applyFont="1" applyBorder="1" applyAlignment="1">
      <alignment horizontal="left" vertical="top" wrapText="1"/>
    </xf>
    <xf numFmtId="0" fontId="42" fillId="0" borderId="4" xfId="4" applyFont="1" applyBorder="1" applyAlignment="1">
      <alignment horizontal="left" vertical="top" wrapText="1"/>
    </xf>
    <xf numFmtId="0" fontId="42" fillId="0" borderId="23" xfId="4" applyFont="1" applyBorder="1" applyAlignment="1">
      <alignment horizontal="left" vertical="top" wrapText="1"/>
    </xf>
    <xf numFmtId="0" fontId="35" fillId="0" borderId="0" xfId="4" applyFont="1" applyAlignment="1">
      <alignment horizontal="right" vertical="center"/>
    </xf>
    <xf numFmtId="0" fontId="36" fillId="0" borderId="0" xfId="4" applyFont="1" applyAlignment="1">
      <alignment vertical="center"/>
    </xf>
    <xf numFmtId="0" fontId="38" fillId="0" borderId="11" xfId="4" applyFont="1" applyBorder="1" applyAlignment="1">
      <alignment vertical="center"/>
    </xf>
    <xf numFmtId="0" fontId="40" fillId="0" borderId="11" xfId="4" applyFont="1" applyBorder="1" applyAlignment="1">
      <alignment vertical="center"/>
    </xf>
    <xf numFmtId="0" fontId="41" fillId="0" borderId="11" xfId="4" applyFont="1" applyBorder="1" applyAlignment="1">
      <alignment horizontal="left" vertical="center"/>
    </xf>
    <xf numFmtId="0" fontId="38" fillId="0" borderId="11" xfId="4" applyFont="1" applyBorder="1" applyAlignment="1">
      <alignment horizontal="left" vertical="center"/>
    </xf>
    <xf numFmtId="181" fontId="43" fillId="0" borderId="11" xfId="4" applyNumberFormat="1" applyFont="1" applyBorder="1" applyAlignment="1">
      <alignment horizontal="center" vertical="center"/>
    </xf>
    <xf numFmtId="181" fontId="43" fillId="0" borderId="12" xfId="4" applyNumberFormat="1" applyFont="1" applyBorder="1" applyAlignment="1">
      <alignment horizontal="center" vertical="center"/>
    </xf>
    <xf numFmtId="181" fontId="42" fillId="0" borderId="13" xfId="4" applyNumberFormat="1" applyFont="1" applyBorder="1" applyAlignment="1">
      <alignment horizontal="center" vertical="center"/>
    </xf>
    <xf numFmtId="181" fontId="42" fillId="0" borderId="11" xfId="4" applyNumberFormat="1" applyFont="1" applyBorder="1" applyAlignment="1">
      <alignment horizontal="center" vertical="center"/>
    </xf>
    <xf numFmtId="183" fontId="42" fillId="0" borderId="17" xfId="4" applyNumberFormat="1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184" fontId="43" fillId="0" borderId="1" xfId="4" applyNumberFormat="1" applyFont="1" applyBorder="1" applyAlignment="1">
      <alignment horizontal="center" vertical="center"/>
    </xf>
    <xf numFmtId="181" fontId="47" fillId="0" borderId="2" xfId="4" applyNumberFormat="1" applyFont="1" applyBorder="1" applyAlignment="1">
      <alignment horizontal="right" vertical="center"/>
    </xf>
    <xf numFmtId="0" fontId="47" fillId="0" borderId="4" xfId="4" applyFont="1" applyBorder="1" applyAlignment="1">
      <alignment horizontal="right" vertical="center"/>
    </xf>
    <xf numFmtId="0" fontId="42" fillId="0" borderId="4" xfId="4" applyFont="1" applyBorder="1" applyAlignment="1">
      <alignment horizontal="left" vertical="center"/>
    </xf>
    <xf numFmtId="0" fontId="42" fillId="0" borderId="3" xfId="4" applyFont="1" applyBorder="1" applyAlignment="1">
      <alignment horizontal="left" vertical="center"/>
    </xf>
    <xf numFmtId="0" fontId="42" fillId="0" borderId="23" xfId="4" applyFont="1" applyBorder="1" applyAlignment="1">
      <alignment horizontal="center" vertical="center"/>
    </xf>
    <xf numFmtId="0" fontId="29" fillId="0" borderId="0" xfId="2" applyFont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45" fillId="0" borderId="1" xfId="2" applyFont="1" applyBorder="1" applyAlignment="1" applyProtection="1">
      <alignment horizontal="center" vertical="center"/>
      <protection locked="0"/>
    </xf>
    <xf numFmtId="0" fontId="6" fillId="0" borderId="4" xfId="2" applyBorder="1" applyProtection="1">
      <alignment vertical="center"/>
      <protection locked="0"/>
    </xf>
    <xf numFmtId="0" fontId="6" fillId="0" borderId="3" xfId="2" applyBorder="1" applyProtection="1">
      <alignment vertical="center"/>
      <protection locked="0"/>
    </xf>
    <xf numFmtId="0" fontId="6" fillId="0" borderId="5" xfId="2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8">
    <cellStyle name="一般" xfId="0" builtinId="0"/>
    <cellStyle name="一般 2" xfId="2" xr:uid="{00000000-0005-0000-0000-000001000000}"/>
    <cellStyle name="一般 3" xfId="4" xr:uid="{00000000-0005-0000-0000-000002000000}"/>
    <cellStyle name="千分位" xfId="1" builtinId="3"/>
    <cellStyle name="千分位 2" xfId="3" xr:uid="{00000000-0005-0000-0000-000004000000}"/>
    <cellStyle name="千分位 3" xfId="6" xr:uid="{00000000-0005-0000-0000-000005000000}"/>
    <cellStyle name="百分比" xfId="7" builtinId="5"/>
    <cellStyle name="貨幣 2" xfId="5" xr:uid="{00000000-0005-0000-0000-000007000000}"/>
  </cellStyles>
  <dxfs count="0"/>
  <tableStyles count="0" defaultTableStyle="TableStyleMedium9" defaultPivotStyle="PivotStyleLight16"/>
  <colors>
    <mruColors>
      <color rgb="FFF1FD7B"/>
      <color rgb="FFF9FFAF"/>
      <color rgb="FFFBFEDE"/>
      <color rgb="FFF4FC8C"/>
      <color rgb="FFF3FD91"/>
      <color rgb="FFE9FB3B"/>
      <color rgb="FFF4F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08"/>
  <sheetViews>
    <sheetView workbookViewId="0">
      <pane xSplit="2" ySplit="1" topLeftCell="AD2" activePane="bottomRight" state="frozen"/>
      <selection activeCell="A4" sqref="A4:H4"/>
      <selection pane="topRight" activeCell="A4" sqref="A4:H4"/>
      <selection pane="bottomLeft" activeCell="A4" sqref="A4:H4"/>
      <selection pane="bottomRight" activeCell="Z2" sqref="Z2:Z8"/>
    </sheetView>
  </sheetViews>
  <sheetFormatPr defaultRowHeight="16.5" x14ac:dyDescent="0.25"/>
  <cols>
    <col min="1" max="1" width="5.25" style="4" customWidth="1"/>
    <col min="2" max="2" width="14.75" style="4" customWidth="1"/>
    <col min="3" max="3" width="25.375" style="4" customWidth="1"/>
    <col min="4" max="4" width="3.5" customWidth="1"/>
    <col min="5" max="5" width="3" style="7" bestFit="1" customWidth="1"/>
    <col min="6" max="44" width="16.25" style="7" customWidth="1"/>
  </cols>
  <sheetData>
    <row r="1" spans="1:44" ht="33.75" x14ac:dyDescent="0.25">
      <c r="A1" s="184" t="s">
        <v>262</v>
      </c>
      <c r="B1" s="185"/>
      <c r="C1" s="186"/>
      <c r="E1" s="7" t="s">
        <v>263</v>
      </c>
      <c r="F1" s="8" t="s">
        <v>640</v>
      </c>
      <c r="G1" s="8" t="s">
        <v>641</v>
      </c>
      <c r="H1" s="8" t="s">
        <v>643</v>
      </c>
      <c r="I1" s="8" t="s">
        <v>645</v>
      </c>
      <c r="J1" s="8" t="s">
        <v>658</v>
      </c>
      <c r="K1" s="8" t="s">
        <v>650</v>
      </c>
      <c r="L1" s="9" t="s">
        <v>456</v>
      </c>
      <c r="M1" s="9" t="s">
        <v>647</v>
      </c>
      <c r="N1" s="10" t="s">
        <v>264</v>
      </c>
      <c r="O1" s="11" t="s">
        <v>653</v>
      </c>
      <c r="P1" s="11" t="s">
        <v>642</v>
      </c>
      <c r="Q1" s="11" t="s">
        <v>644</v>
      </c>
      <c r="R1" s="11" t="s">
        <v>661</v>
      </c>
      <c r="S1" s="11" t="s">
        <v>10</v>
      </c>
      <c r="T1" s="11" t="s">
        <v>12</v>
      </c>
      <c r="U1" s="11" t="s">
        <v>14</v>
      </c>
      <c r="V1" s="11" t="s">
        <v>15</v>
      </c>
      <c r="W1" s="11" t="s">
        <v>16</v>
      </c>
      <c r="X1" s="11" t="s">
        <v>646</v>
      </c>
      <c r="Y1" s="11" t="s">
        <v>648</v>
      </c>
      <c r="Z1" s="11" t="s">
        <v>19</v>
      </c>
      <c r="AA1" s="11" t="s">
        <v>651</v>
      </c>
      <c r="AB1" s="11" t="s">
        <v>21</v>
      </c>
      <c r="AC1" s="11" t="s">
        <v>22</v>
      </c>
      <c r="AD1" s="11" t="s">
        <v>23</v>
      </c>
      <c r="AE1" s="11" t="s">
        <v>24</v>
      </c>
      <c r="AF1" s="11" t="s">
        <v>26</v>
      </c>
      <c r="AG1" s="11" t="s">
        <v>27</v>
      </c>
      <c r="AH1" s="11" t="s">
        <v>28</v>
      </c>
      <c r="AI1" s="11" t="s">
        <v>29</v>
      </c>
      <c r="AJ1" s="11" t="s">
        <v>649</v>
      </c>
      <c r="AK1" s="11" t="s">
        <v>662</v>
      </c>
      <c r="AL1" s="11" t="s">
        <v>663</v>
      </c>
      <c r="AM1" s="11" t="s">
        <v>40</v>
      </c>
      <c r="AN1" s="11" t="s">
        <v>657</v>
      </c>
      <c r="AO1" s="11" t="s">
        <v>3</v>
      </c>
      <c r="AP1" s="11" t="s">
        <v>652</v>
      </c>
      <c r="AQ1" s="11" t="s">
        <v>659</v>
      </c>
      <c r="AR1" s="11" t="s">
        <v>660</v>
      </c>
    </row>
    <row r="2" spans="1:44" ht="22.5" x14ac:dyDescent="0.25">
      <c r="A2" s="183" t="s">
        <v>4</v>
      </c>
      <c r="B2" s="182" t="s">
        <v>5</v>
      </c>
      <c r="C2" s="1" t="s">
        <v>47</v>
      </c>
      <c r="F2" s="12" t="s">
        <v>654</v>
      </c>
      <c r="G2" s="12" t="s">
        <v>14</v>
      </c>
      <c r="H2" s="12" t="s">
        <v>23</v>
      </c>
      <c r="I2" s="12" t="s">
        <v>26</v>
      </c>
      <c r="J2" s="12" t="s">
        <v>662</v>
      </c>
      <c r="K2" s="12" t="s">
        <v>663</v>
      </c>
      <c r="L2" s="12" t="s">
        <v>652</v>
      </c>
      <c r="M2" s="12" t="s">
        <v>655</v>
      </c>
      <c r="N2" s="13"/>
      <c r="O2" s="14" t="s">
        <v>49</v>
      </c>
      <c r="P2" s="14" t="s">
        <v>53</v>
      </c>
      <c r="Q2" s="14" t="s">
        <v>56</v>
      </c>
      <c r="R2" s="14" t="s">
        <v>64</v>
      </c>
      <c r="S2" s="14" t="s">
        <v>67</v>
      </c>
      <c r="T2" s="14" t="s">
        <v>72</v>
      </c>
      <c r="U2" s="14" t="s">
        <v>81</v>
      </c>
      <c r="V2" s="14" t="s">
        <v>87</v>
      </c>
      <c r="W2" s="14" t="s">
        <v>91</v>
      </c>
      <c r="X2" s="14" t="s">
        <v>99</v>
      </c>
      <c r="Y2" s="14" t="s">
        <v>103</v>
      </c>
      <c r="Z2" s="14" t="s">
        <v>112</v>
      </c>
      <c r="AA2" s="14" t="s">
        <v>126</v>
      </c>
      <c r="AB2" s="14" t="s">
        <v>135</v>
      </c>
      <c r="AC2" s="14" t="s">
        <v>145</v>
      </c>
      <c r="AD2" s="14" t="s">
        <v>146</v>
      </c>
      <c r="AE2" s="14" t="s">
        <v>151</v>
      </c>
      <c r="AF2" s="14" t="s">
        <v>161</v>
      </c>
      <c r="AG2" s="14" t="s">
        <v>164</v>
      </c>
      <c r="AH2" s="14" t="s">
        <v>166</v>
      </c>
      <c r="AI2" s="14" t="s">
        <v>169</v>
      </c>
      <c r="AJ2" s="14" t="s">
        <v>174</v>
      </c>
      <c r="AK2" s="14" t="s">
        <v>196</v>
      </c>
      <c r="AL2" s="14" t="s">
        <v>204</v>
      </c>
      <c r="AM2" s="14" t="s">
        <v>211</v>
      </c>
      <c r="AN2" s="14" t="s">
        <v>219</v>
      </c>
      <c r="AO2" s="14" t="s">
        <v>227</v>
      </c>
      <c r="AP2" s="14" t="s">
        <v>265</v>
      </c>
      <c r="AQ2" s="14" t="s">
        <v>246</v>
      </c>
      <c r="AR2" s="14" t="s">
        <v>248</v>
      </c>
    </row>
    <row r="3" spans="1:44" ht="22.5" x14ac:dyDescent="0.25">
      <c r="A3" s="183"/>
      <c r="B3" s="182"/>
      <c r="C3" s="1" t="s">
        <v>48</v>
      </c>
      <c r="F3" s="12" t="s">
        <v>642</v>
      </c>
      <c r="G3" s="12" t="s">
        <v>15</v>
      </c>
      <c r="H3" s="12" t="s">
        <v>24</v>
      </c>
      <c r="I3" s="12" t="s">
        <v>27</v>
      </c>
      <c r="J3" s="14"/>
      <c r="K3" s="12" t="s">
        <v>40</v>
      </c>
      <c r="L3" s="13"/>
      <c r="M3" s="12" t="s">
        <v>656</v>
      </c>
      <c r="N3" s="13"/>
      <c r="O3" s="14" t="s">
        <v>50</v>
      </c>
      <c r="P3" s="14" t="s">
        <v>54</v>
      </c>
      <c r="Q3" s="14" t="s">
        <v>57</v>
      </c>
      <c r="R3" s="14" t="s">
        <v>65</v>
      </c>
      <c r="S3" s="14" t="s">
        <v>68</v>
      </c>
      <c r="T3" s="14" t="s">
        <v>78</v>
      </c>
      <c r="U3" s="14" t="s">
        <v>83</v>
      </c>
      <c r="V3" s="14" t="s">
        <v>88</v>
      </c>
      <c r="W3" s="14" t="s">
        <v>92</v>
      </c>
      <c r="X3" s="14" t="s">
        <v>102</v>
      </c>
      <c r="Y3" s="14" t="s">
        <v>104</v>
      </c>
      <c r="Z3" s="14" t="s">
        <v>114</v>
      </c>
      <c r="AA3" s="14" t="s">
        <v>127</v>
      </c>
      <c r="AB3" s="14" t="s">
        <v>138</v>
      </c>
      <c r="AC3" s="14"/>
      <c r="AD3" s="14" t="s">
        <v>147</v>
      </c>
      <c r="AE3" s="14" t="s">
        <v>152</v>
      </c>
      <c r="AF3" s="14"/>
      <c r="AG3" s="14"/>
      <c r="AH3" s="14"/>
      <c r="AI3" s="14"/>
      <c r="AJ3" s="14"/>
      <c r="AK3" s="14"/>
      <c r="AL3" s="14" t="s">
        <v>205</v>
      </c>
      <c r="AM3" s="14"/>
      <c r="AN3" s="14" t="s">
        <v>224</v>
      </c>
      <c r="AO3" s="14"/>
      <c r="AP3" s="14"/>
      <c r="AQ3" s="14" t="s">
        <v>247</v>
      </c>
      <c r="AR3" s="14"/>
    </row>
    <row r="4" spans="1:44" ht="22.5" x14ac:dyDescent="0.25">
      <c r="A4" s="183"/>
      <c r="B4" s="182"/>
      <c r="C4" s="1" t="s">
        <v>49</v>
      </c>
      <c r="F4" s="12" t="s">
        <v>644</v>
      </c>
      <c r="G4" s="12" t="s">
        <v>16</v>
      </c>
      <c r="H4" s="14"/>
      <c r="I4" s="12" t="s">
        <v>28</v>
      </c>
      <c r="J4" s="13"/>
      <c r="K4" s="12" t="s">
        <v>657</v>
      </c>
      <c r="L4" s="13"/>
      <c r="M4" s="13"/>
      <c r="N4" s="13"/>
      <c r="O4" s="14"/>
      <c r="P4" s="14" t="s">
        <v>55</v>
      </c>
      <c r="Q4" s="14"/>
      <c r="R4" s="14"/>
      <c r="S4" s="14" t="s">
        <v>69</v>
      </c>
      <c r="T4" s="14"/>
      <c r="U4" s="14" t="s">
        <v>85</v>
      </c>
      <c r="V4" s="14" t="s">
        <v>90</v>
      </c>
      <c r="W4" s="14" t="s">
        <v>93</v>
      </c>
      <c r="X4" s="14"/>
      <c r="Y4" s="14" t="s">
        <v>106</v>
      </c>
      <c r="Z4" s="14" t="s">
        <v>115</v>
      </c>
      <c r="AA4" s="14" t="s">
        <v>129</v>
      </c>
      <c r="AB4" s="14" t="s">
        <v>140</v>
      </c>
      <c r="AC4" s="14"/>
      <c r="AD4" s="14" t="s">
        <v>148</v>
      </c>
      <c r="AE4" s="14" t="s">
        <v>153</v>
      </c>
      <c r="AF4" s="14"/>
      <c r="AG4" s="14"/>
      <c r="AH4" s="14"/>
      <c r="AI4" s="14"/>
      <c r="AJ4" s="14"/>
      <c r="AK4" s="14"/>
      <c r="AL4" s="14"/>
      <c r="AM4" s="14"/>
      <c r="AN4" s="14" t="s">
        <v>226</v>
      </c>
      <c r="AO4" s="14"/>
      <c r="AP4" s="14"/>
      <c r="AQ4" s="14"/>
      <c r="AR4" s="14"/>
    </row>
    <row r="5" spans="1:44" ht="22.5" x14ac:dyDescent="0.25">
      <c r="A5" s="183"/>
      <c r="B5" s="182"/>
      <c r="C5" s="1" t="s">
        <v>50</v>
      </c>
      <c r="F5" s="12" t="s">
        <v>661</v>
      </c>
      <c r="G5" s="12" t="s">
        <v>646</v>
      </c>
      <c r="H5" s="14"/>
      <c r="I5" s="12" t="s">
        <v>29</v>
      </c>
      <c r="J5" s="13"/>
      <c r="K5" s="12" t="s">
        <v>3</v>
      </c>
      <c r="L5" s="13"/>
      <c r="M5" s="13"/>
      <c r="N5" s="13"/>
      <c r="O5" s="14"/>
      <c r="Q5" s="14"/>
      <c r="R5" s="14"/>
      <c r="S5" s="14"/>
      <c r="T5" s="14"/>
      <c r="U5" s="14" t="s">
        <v>86</v>
      </c>
      <c r="V5" s="14"/>
      <c r="W5" s="14" t="s">
        <v>95</v>
      </c>
      <c r="X5" s="14"/>
      <c r="Y5" s="14" t="s">
        <v>107</v>
      </c>
      <c r="Z5" s="14" t="s">
        <v>116</v>
      </c>
      <c r="AA5" s="14" t="s">
        <v>266</v>
      </c>
      <c r="AB5" s="14" t="s">
        <v>142</v>
      </c>
      <c r="AC5" s="14"/>
      <c r="AD5" s="14" t="s">
        <v>267</v>
      </c>
      <c r="AE5" s="14" t="s">
        <v>154</v>
      </c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</row>
    <row r="6" spans="1:44" ht="22.5" x14ac:dyDescent="0.25">
      <c r="A6" s="183"/>
      <c r="B6" s="182"/>
      <c r="C6" s="1" t="s">
        <v>51</v>
      </c>
      <c r="F6" s="12" t="s">
        <v>10</v>
      </c>
      <c r="G6" s="12" t="s">
        <v>648</v>
      </c>
      <c r="H6" s="14"/>
      <c r="I6" s="12" t="s">
        <v>649</v>
      </c>
      <c r="J6" s="13"/>
      <c r="K6" s="13"/>
      <c r="L6" s="13"/>
      <c r="M6" s="13"/>
      <c r="N6" s="13"/>
      <c r="O6" s="14"/>
      <c r="Q6" s="14"/>
      <c r="R6" s="14"/>
      <c r="S6" s="14"/>
      <c r="T6" s="14"/>
      <c r="U6" s="14"/>
      <c r="V6" s="14"/>
      <c r="W6" s="14"/>
      <c r="X6" s="14"/>
      <c r="Y6" s="14" t="s">
        <v>108</v>
      </c>
      <c r="Z6" s="14" t="s">
        <v>117</v>
      </c>
      <c r="AA6" s="14" t="s">
        <v>133</v>
      </c>
      <c r="AB6" s="14" t="s">
        <v>143</v>
      </c>
      <c r="AC6" s="14"/>
      <c r="AD6" s="14" t="s">
        <v>268</v>
      </c>
      <c r="AE6" s="14" t="s">
        <v>155</v>
      </c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</row>
    <row r="7" spans="1:44" ht="22.5" x14ac:dyDescent="0.25">
      <c r="A7" s="183"/>
      <c r="B7" s="182" t="s">
        <v>6</v>
      </c>
      <c r="C7" s="1" t="s">
        <v>52</v>
      </c>
      <c r="F7" s="12" t="s">
        <v>12</v>
      </c>
      <c r="G7" s="12" t="s">
        <v>19</v>
      </c>
      <c r="H7" s="14"/>
      <c r="I7" s="13"/>
      <c r="J7" s="13"/>
      <c r="K7" s="13"/>
      <c r="L7" s="13"/>
      <c r="M7" s="13"/>
      <c r="N7" s="13"/>
      <c r="O7" s="14"/>
      <c r="Q7" s="14"/>
      <c r="R7" s="14"/>
      <c r="S7" s="14"/>
      <c r="T7" s="14"/>
      <c r="U7" s="14"/>
      <c r="V7" s="14"/>
      <c r="W7" s="14"/>
      <c r="X7" s="14"/>
      <c r="Y7" s="14" t="s">
        <v>269</v>
      </c>
      <c r="Z7" s="14" t="s">
        <v>119</v>
      </c>
      <c r="AA7" s="14"/>
      <c r="AB7" s="14" t="s">
        <v>144</v>
      </c>
      <c r="AC7" s="14"/>
      <c r="AD7" s="14"/>
      <c r="AE7" s="14" t="s">
        <v>157</v>
      </c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</row>
    <row r="8" spans="1:44" ht="22.5" x14ac:dyDescent="0.25">
      <c r="A8" s="183"/>
      <c r="B8" s="182"/>
      <c r="C8" s="1" t="s">
        <v>53</v>
      </c>
      <c r="F8" s="13"/>
      <c r="G8" s="12" t="s">
        <v>651</v>
      </c>
      <c r="H8" s="14"/>
      <c r="I8" s="13"/>
      <c r="J8" s="13"/>
      <c r="K8" s="13"/>
      <c r="L8" s="13"/>
      <c r="M8" s="13"/>
      <c r="N8" s="13"/>
      <c r="O8" s="14"/>
      <c r="Q8" s="14"/>
      <c r="R8" s="14"/>
      <c r="S8" s="14"/>
      <c r="T8" s="14"/>
      <c r="U8" s="14"/>
      <c r="V8" s="14"/>
      <c r="W8" s="14"/>
      <c r="X8" s="14"/>
      <c r="Y8" s="14"/>
      <c r="Z8" s="14" t="s">
        <v>120</v>
      </c>
      <c r="AA8" s="14"/>
      <c r="AB8" s="14"/>
      <c r="AC8" s="14"/>
      <c r="AD8" s="14"/>
      <c r="AE8" s="14" t="s">
        <v>158</v>
      </c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44" x14ac:dyDescent="0.25">
      <c r="A9" s="183"/>
      <c r="B9" s="182"/>
      <c r="C9" s="1" t="s">
        <v>54</v>
      </c>
      <c r="F9" s="13"/>
      <c r="G9" s="12" t="s">
        <v>21</v>
      </c>
      <c r="H9" s="14"/>
      <c r="I9" s="13"/>
      <c r="J9" s="13"/>
      <c r="K9" s="13"/>
      <c r="L9" s="13"/>
      <c r="M9" s="13"/>
      <c r="N9" s="13"/>
      <c r="O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 t="s">
        <v>270</v>
      </c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</row>
    <row r="10" spans="1:44" x14ac:dyDescent="0.25">
      <c r="A10" s="183"/>
      <c r="B10" s="182"/>
      <c r="C10" s="1" t="s">
        <v>55</v>
      </c>
      <c r="F10" s="13"/>
      <c r="G10" s="12" t="s">
        <v>22</v>
      </c>
      <c r="H10" s="14"/>
      <c r="I10" s="13"/>
      <c r="J10" s="13"/>
      <c r="K10" s="13"/>
      <c r="L10" s="13"/>
      <c r="M10" s="13"/>
      <c r="N10" s="13"/>
      <c r="O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</row>
    <row r="11" spans="1:44" x14ac:dyDescent="0.25">
      <c r="A11" s="183"/>
      <c r="B11" s="182" t="s">
        <v>7</v>
      </c>
      <c r="C11" s="1" t="s">
        <v>56</v>
      </c>
    </row>
    <row r="12" spans="1:44" x14ac:dyDescent="0.25">
      <c r="A12" s="183"/>
      <c r="B12" s="182"/>
      <c r="C12" s="1" t="s">
        <v>57</v>
      </c>
    </row>
    <row r="13" spans="1:44" x14ac:dyDescent="0.25">
      <c r="A13" s="183"/>
      <c r="B13" s="182"/>
      <c r="C13" s="1" t="s">
        <v>58</v>
      </c>
    </row>
    <row r="14" spans="1:44" x14ac:dyDescent="0.25">
      <c r="A14" s="183"/>
      <c r="B14" s="182" t="s">
        <v>8</v>
      </c>
      <c r="C14" s="1" t="s">
        <v>59</v>
      </c>
    </row>
    <row r="15" spans="1:44" x14ac:dyDescent="0.25">
      <c r="A15" s="183"/>
      <c r="B15" s="182"/>
      <c r="C15" s="1" t="s">
        <v>60</v>
      </c>
    </row>
    <row r="16" spans="1:44" x14ac:dyDescent="0.25">
      <c r="A16" s="183"/>
      <c r="B16" s="182"/>
      <c r="C16" s="1" t="s">
        <v>61</v>
      </c>
    </row>
    <row r="17" spans="1:3" x14ac:dyDescent="0.25">
      <c r="A17" s="183"/>
      <c r="B17" s="182"/>
      <c r="C17" s="1" t="s">
        <v>62</v>
      </c>
    </row>
    <row r="18" spans="1:3" x14ac:dyDescent="0.25">
      <c r="A18" s="183"/>
      <c r="B18" s="182"/>
      <c r="C18" s="1" t="s">
        <v>63</v>
      </c>
    </row>
    <row r="19" spans="1:3" x14ac:dyDescent="0.25">
      <c r="A19" s="183"/>
      <c r="B19" s="182" t="s">
        <v>9</v>
      </c>
      <c r="C19" s="1" t="s">
        <v>64</v>
      </c>
    </row>
    <row r="20" spans="1:3" x14ac:dyDescent="0.25">
      <c r="A20" s="183"/>
      <c r="B20" s="182"/>
      <c r="C20" s="1" t="s">
        <v>65</v>
      </c>
    </row>
    <row r="21" spans="1:3" x14ac:dyDescent="0.25">
      <c r="A21" s="183"/>
      <c r="B21" s="182"/>
      <c r="C21" s="1" t="s">
        <v>66</v>
      </c>
    </row>
    <row r="22" spans="1:3" x14ac:dyDescent="0.25">
      <c r="A22" s="183"/>
      <c r="B22" s="182" t="s">
        <v>10</v>
      </c>
      <c r="C22" s="1" t="s">
        <v>67</v>
      </c>
    </row>
    <row r="23" spans="1:3" x14ac:dyDescent="0.25">
      <c r="A23" s="183"/>
      <c r="B23" s="182"/>
      <c r="C23" s="1" t="s">
        <v>68</v>
      </c>
    </row>
    <row r="24" spans="1:3" x14ac:dyDescent="0.25">
      <c r="A24" s="183"/>
      <c r="B24" s="182"/>
      <c r="C24" s="1" t="s">
        <v>69</v>
      </c>
    </row>
    <row r="25" spans="1:3" x14ac:dyDescent="0.25">
      <c r="A25" s="183"/>
      <c r="B25" s="182" t="s">
        <v>11</v>
      </c>
      <c r="C25" s="1" t="s">
        <v>70</v>
      </c>
    </row>
    <row r="26" spans="1:3" x14ac:dyDescent="0.25">
      <c r="A26" s="183"/>
      <c r="B26" s="182"/>
      <c r="C26" s="1" t="s">
        <v>71</v>
      </c>
    </row>
    <row r="27" spans="1:3" x14ac:dyDescent="0.25">
      <c r="A27" s="183"/>
      <c r="B27" s="182" t="s">
        <v>12</v>
      </c>
      <c r="C27" s="1" t="s">
        <v>72</v>
      </c>
    </row>
    <row r="28" spans="1:3" x14ac:dyDescent="0.25">
      <c r="A28" s="183"/>
      <c r="B28" s="182"/>
      <c r="C28" s="1" t="s">
        <v>73</v>
      </c>
    </row>
    <row r="29" spans="1:3" x14ac:dyDescent="0.25">
      <c r="A29" s="183"/>
      <c r="B29" s="182"/>
      <c r="C29" s="1" t="s">
        <v>74</v>
      </c>
    </row>
    <row r="30" spans="1:3" x14ac:dyDescent="0.25">
      <c r="A30" s="183"/>
      <c r="B30" s="182"/>
      <c r="C30" s="1" t="s">
        <v>75</v>
      </c>
    </row>
    <row r="31" spans="1:3" x14ac:dyDescent="0.25">
      <c r="A31" s="183"/>
      <c r="B31" s="182"/>
      <c r="C31" s="1" t="s">
        <v>76</v>
      </c>
    </row>
    <row r="32" spans="1:3" x14ac:dyDescent="0.25">
      <c r="A32" s="183"/>
      <c r="B32" s="182"/>
      <c r="C32" s="1" t="s">
        <v>77</v>
      </c>
    </row>
    <row r="33" spans="1:3" x14ac:dyDescent="0.25">
      <c r="A33" s="183"/>
      <c r="B33" s="182"/>
      <c r="C33" s="1" t="s">
        <v>78</v>
      </c>
    </row>
    <row r="34" spans="1:3" x14ac:dyDescent="0.25">
      <c r="A34" s="183"/>
      <c r="B34" s="2" t="s">
        <v>13</v>
      </c>
      <c r="C34" s="1" t="s">
        <v>79</v>
      </c>
    </row>
    <row r="35" spans="1:3" x14ac:dyDescent="0.25">
      <c r="A35" s="183" t="s">
        <v>253</v>
      </c>
      <c r="B35" s="182" t="s">
        <v>14</v>
      </c>
      <c r="C35" s="1" t="s">
        <v>80</v>
      </c>
    </row>
    <row r="36" spans="1:3" x14ac:dyDescent="0.25">
      <c r="A36" s="183"/>
      <c r="B36" s="182"/>
      <c r="C36" s="1" t="s">
        <v>81</v>
      </c>
    </row>
    <row r="37" spans="1:3" x14ac:dyDescent="0.25">
      <c r="A37" s="183"/>
      <c r="B37" s="182"/>
      <c r="C37" s="1" t="s">
        <v>82</v>
      </c>
    </row>
    <row r="38" spans="1:3" x14ac:dyDescent="0.25">
      <c r="A38" s="183"/>
      <c r="B38" s="182"/>
      <c r="C38" s="1" t="s">
        <v>83</v>
      </c>
    </row>
    <row r="39" spans="1:3" x14ac:dyDescent="0.25">
      <c r="A39" s="183"/>
      <c r="B39" s="182"/>
      <c r="C39" s="1" t="s">
        <v>84</v>
      </c>
    </row>
    <row r="40" spans="1:3" x14ac:dyDescent="0.25">
      <c r="A40" s="183"/>
      <c r="B40" s="182"/>
      <c r="C40" s="1" t="s">
        <v>85</v>
      </c>
    </row>
    <row r="41" spans="1:3" x14ac:dyDescent="0.25">
      <c r="A41" s="183"/>
      <c r="B41" s="182"/>
      <c r="C41" s="1" t="s">
        <v>86</v>
      </c>
    </row>
    <row r="42" spans="1:3" x14ac:dyDescent="0.25">
      <c r="A42" s="183"/>
      <c r="B42" s="182" t="s">
        <v>15</v>
      </c>
      <c r="C42" s="1" t="s">
        <v>87</v>
      </c>
    </row>
    <row r="43" spans="1:3" x14ac:dyDescent="0.25">
      <c r="A43" s="183"/>
      <c r="B43" s="182"/>
      <c r="C43" s="1" t="s">
        <v>88</v>
      </c>
    </row>
    <row r="44" spans="1:3" x14ac:dyDescent="0.25">
      <c r="A44" s="183"/>
      <c r="B44" s="182"/>
      <c r="C44" s="1" t="s">
        <v>89</v>
      </c>
    </row>
    <row r="45" spans="1:3" x14ac:dyDescent="0.25">
      <c r="A45" s="183"/>
      <c r="B45" s="182"/>
      <c r="C45" s="1" t="s">
        <v>90</v>
      </c>
    </row>
    <row r="46" spans="1:3" x14ac:dyDescent="0.25">
      <c r="A46" s="183"/>
      <c r="B46" s="182" t="s">
        <v>16</v>
      </c>
      <c r="C46" s="1" t="s">
        <v>91</v>
      </c>
    </row>
    <row r="47" spans="1:3" x14ac:dyDescent="0.25">
      <c r="A47" s="183"/>
      <c r="B47" s="182"/>
      <c r="C47" s="1" t="s">
        <v>92</v>
      </c>
    </row>
    <row r="48" spans="1:3" x14ac:dyDescent="0.25">
      <c r="A48" s="183"/>
      <c r="B48" s="182"/>
      <c r="C48" s="1" t="s">
        <v>93</v>
      </c>
    </row>
    <row r="49" spans="1:3" x14ac:dyDescent="0.25">
      <c r="A49" s="183"/>
      <c r="B49" s="182"/>
      <c r="C49" s="1" t="s">
        <v>94</v>
      </c>
    </row>
    <row r="50" spans="1:3" x14ac:dyDescent="0.25">
      <c r="A50" s="183"/>
      <c r="B50" s="182"/>
      <c r="C50" s="1" t="s">
        <v>95</v>
      </c>
    </row>
    <row r="51" spans="1:3" x14ac:dyDescent="0.25">
      <c r="A51" s="183"/>
      <c r="B51" s="182"/>
      <c r="C51" s="1" t="s">
        <v>96</v>
      </c>
    </row>
    <row r="52" spans="1:3" x14ac:dyDescent="0.25">
      <c r="A52" s="183"/>
      <c r="B52" s="182"/>
      <c r="C52" s="1" t="s">
        <v>97</v>
      </c>
    </row>
    <row r="53" spans="1:3" x14ac:dyDescent="0.25">
      <c r="A53" s="183"/>
      <c r="B53" s="182"/>
      <c r="C53" s="1" t="s">
        <v>98</v>
      </c>
    </row>
    <row r="54" spans="1:3" x14ac:dyDescent="0.25">
      <c r="A54" s="183"/>
      <c r="B54" s="182" t="s">
        <v>17</v>
      </c>
      <c r="C54" s="1" t="s">
        <v>99</v>
      </c>
    </row>
    <row r="55" spans="1:3" x14ac:dyDescent="0.25">
      <c r="A55" s="183"/>
      <c r="B55" s="182"/>
      <c r="C55" s="1" t="s">
        <v>100</v>
      </c>
    </row>
    <row r="56" spans="1:3" x14ac:dyDescent="0.25">
      <c r="A56" s="183"/>
      <c r="B56" s="182"/>
      <c r="C56" s="1" t="s">
        <v>101</v>
      </c>
    </row>
    <row r="57" spans="1:3" x14ac:dyDescent="0.25">
      <c r="A57" s="183"/>
      <c r="B57" s="182"/>
      <c r="C57" s="1" t="s">
        <v>102</v>
      </c>
    </row>
    <row r="58" spans="1:3" x14ac:dyDescent="0.25">
      <c r="A58" s="183"/>
      <c r="B58" s="182" t="s">
        <v>18</v>
      </c>
      <c r="C58" s="1" t="s">
        <v>103</v>
      </c>
    </row>
    <row r="59" spans="1:3" x14ac:dyDescent="0.25">
      <c r="A59" s="183"/>
      <c r="B59" s="182"/>
      <c r="C59" s="1" t="s">
        <v>104</v>
      </c>
    </row>
    <row r="60" spans="1:3" x14ac:dyDescent="0.25">
      <c r="A60" s="183"/>
      <c r="B60" s="182"/>
      <c r="C60" s="1" t="s">
        <v>105</v>
      </c>
    </row>
    <row r="61" spans="1:3" x14ac:dyDescent="0.25">
      <c r="A61" s="183"/>
      <c r="B61" s="182"/>
      <c r="C61" s="1" t="s">
        <v>106</v>
      </c>
    </row>
    <row r="62" spans="1:3" x14ac:dyDescent="0.25">
      <c r="A62" s="183"/>
      <c r="B62" s="182"/>
      <c r="C62" s="1" t="s">
        <v>107</v>
      </c>
    </row>
    <row r="63" spans="1:3" x14ac:dyDescent="0.25">
      <c r="A63" s="183"/>
      <c r="B63" s="182"/>
      <c r="C63" s="1" t="s">
        <v>108</v>
      </c>
    </row>
    <row r="64" spans="1:3" x14ac:dyDescent="0.25">
      <c r="A64" s="183"/>
      <c r="B64" s="182"/>
      <c r="C64" s="1" t="s">
        <v>109</v>
      </c>
    </row>
    <row r="65" spans="1:3" x14ac:dyDescent="0.25">
      <c r="A65" s="183"/>
      <c r="B65" s="182"/>
      <c r="C65" s="1" t="s">
        <v>110</v>
      </c>
    </row>
    <row r="66" spans="1:3" x14ac:dyDescent="0.25">
      <c r="A66" s="183"/>
      <c r="B66" s="182"/>
      <c r="C66" s="1" t="s">
        <v>111</v>
      </c>
    </row>
    <row r="67" spans="1:3" x14ac:dyDescent="0.25">
      <c r="A67" s="183"/>
      <c r="B67" s="182" t="s">
        <v>19</v>
      </c>
      <c r="C67" s="1" t="s">
        <v>112</v>
      </c>
    </row>
    <row r="68" spans="1:3" x14ac:dyDescent="0.25">
      <c r="A68" s="183"/>
      <c r="B68" s="182"/>
      <c r="C68" s="1" t="s">
        <v>113</v>
      </c>
    </row>
    <row r="69" spans="1:3" x14ac:dyDescent="0.25">
      <c r="A69" s="183"/>
      <c r="B69" s="182"/>
      <c r="C69" s="1" t="s">
        <v>114</v>
      </c>
    </row>
    <row r="70" spans="1:3" x14ac:dyDescent="0.25">
      <c r="A70" s="183"/>
      <c r="B70" s="182"/>
      <c r="C70" s="1" t="s">
        <v>115</v>
      </c>
    </row>
    <row r="71" spans="1:3" x14ac:dyDescent="0.25">
      <c r="A71" s="183"/>
      <c r="B71" s="182"/>
      <c r="C71" s="1" t="s">
        <v>116</v>
      </c>
    </row>
    <row r="72" spans="1:3" x14ac:dyDescent="0.25">
      <c r="A72" s="183"/>
      <c r="B72" s="182"/>
      <c r="C72" s="1" t="s">
        <v>117</v>
      </c>
    </row>
    <row r="73" spans="1:3" x14ac:dyDescent="0.25">
      <c r="A73" s="183"/>
      <c r="B73" s="182"/>
      <c r="C73" s="1" t="s">
        <v>118</v>
      </c>
    </row>
    <row r="74" spans="1:3" x14ac:dyDescent="0.25">
      <c r="A74" s="183"/>
      <c r="B74" s="182"/>
      <c r="C74" s="1" t="s">
        <v>119</v>
      </c>
    </row>
    <row r="75" spans="1:3" x14ac:dyDescent="0.25">
      <c r="A75" s="183"/>
      <c r="B75" s="182"/>
      <c r="C75" s="1" t="s">
        <v>120</v>
      </c>
    </row>
    <row r="76" spans="1:3" x14ac:dyDescent="0.25">
      <c r="A76" s="183"/>
      <c r="B76" s="189" t="s">
        <v>20</v>
      </c>
      <c r="C76" s="1" t="s">
        <v>121</v>
      </c>
    </row>
    <row r="77" spans="1:3" x14ac:dyDescent="0.25">
      <c r="A77" s="183"/>
      <c r="B77" s="189"/>
      <c r="C77" s="1" t="s">
        <v>122</v>
      </c>
    </row>
    <row r="78" spans="1:3" x14ac:dyDescent="0.25">
      <c r="A78" s="183"/>
      <c r="B78" s="189"/>
      <c r="C78" s="1" t="s">
        <v>123</v>
      </c>
    </row>
    <row r="79" spans="1:3" x14ac:dyDescent="0.25">
      <c r="A79" s="183"/>
      <c r="B79" s="189"/>
      <c r="C79" s="1" t="s">
        <v>124</v>
      </c>
    </row>
    <row r="80" spans="1:3" x14ac:dyDescent="0.25">
      <c r="A80" s="183"/>
      <c r="B80" s="189"/>
      <c r="C80" s="1" t="s">
        <v>125</v>
      </c>
    </row>
    <row r="81" spans="1:3" x14ac:dyDescent="0.25">
      <c r="A81" s="183"/>
      <c r="B81" s="189"/>
      <c r="C81" s="1" t="s">
        <v>126</v>
      </c>
    </row>
    <row r="82" spans="1:3" x14ac:dyDescent="0.25">
      <c r="A82" s="183"/>
      <c r="B82" s="189"/>
      <c r="C82" s="1" t="s">
        <v>127</v>
      </c>
    </row>
    <row r="83" spans="1:3" x14ac:dyDescent="0.25">
      <c r="A83" s="183"/>
      <c r="B83" s="189"/>
      <c r="C83" s="1" t="s">
        <v>128</v>
      </c>
    </row>
    <row r="84" spans="1:3" x14ac:dyDescent="0.25">
      <c r="A84" s="183"/>
      <c r="B84" s="189"/>
      <c r="C84" s="1" t="s">
        <v>129</v>
      </c>
    </row>
    <row r="85" spans="1:3" x14ac:dyDescent="0.25">
      <c r="A85" s="183"/>
      <c r="B85" s="189"/>
      <c r="C85" s="1" t="s">
        <v>130</v>
      </c>
    </row>
    <row r="86" spans="1:3" x14ac:dyDescent="0.25">
      <c r="A86" s="183"/>
      <c r="B86" s="189"/>
      <c r="C86" s="1" t="s">
        <v>131</v>
      </c>
    </row>
    <row r="87" spans="1:3" x14ac:dyDescent="0.25">
      <c r="A87" s="183"/>
      <c r="B87" s="189"/>
      <c r="C87" s="1" t="s">
        <v>132</v>
      </c>
    </row>
    <row r="88" spans="1:3" x14ac:dyDescent="0.25">
      <c r="A88" s="183"/>
      <c r="B88" s="189"/>
      <c r="C88" s="1" t="s">
        <v>133</v>
      </c>
    </row>
    <row r="89" spans="1:3" x14ac:dyDescent="0.25">
      <c r="A89" s="183"/>
      <c r="B89" s="182" t="s">
        <v>21</v>
      </c>
      <c r="C89" s="1" t="s">
        <v>134</v>
      </c>
    </row>
    <row r="90" spans="1:3" x14ac:dyDescent="0.25">
      <c r="A90" s="183"/>
      <c r="B90" s="182"/>
      <c r="C90" s="1" t="s">
        <v>135</v>
      </c>
    </row>
    <row r="91" spans="1:3" x14ac:dyDescent="0.25">
      <c r="A91" s="183"/>
      <c r="B91" s="182"/>
      <c r="C91" s="1" t="s">
        <v>136</v>
      </c>
    </row>
    <row r="92" spans="1:3" x14ac:dyDescent="0.25">
      <c r="A92" s="183"/>
      <c r="B92" s="182"/>
      <c r="C92" s="1" t="s">
        <v>137</v>
      </c>
    </row>
    <row r="93" spans="1:3" x14ac:dyDescent="0.25">
      <c r="A93" s="183"/>
      <c r="B93" s="182"/>
      <c r="C93" s="1" t="s">
        <v>138</v>
      </c>
    </row>
    <row r="94" spans="1:3" x14ac:dyDescent="0.25">
      <c r="A94" s="183"/>
      <c r="B94" s="182"/>
      <c r="C94" s="1" t="s">
        <v>139</v>
      </c>
    </row>
    <row r="95" spans="1:3" x14ac:dyDescent="0.25">
      <c r="A95" s="183"/>
      <c r="B95" s="182"/>
      <c r="C95" s="1" t="s">
        <v>140</v>
      </c>
    </row>
    <row r="96" spans="1:3" x14ac:dyDescent="0.25">
      <c r="A96" s="183"/>
      <c r="B96" s="182"/>
      <c r="C96" s="1" t="s">
        <v>141</v>
      </c>
    </row>
    <row r="97" spans="1:3" x14ac:dyDescent="0.25">
      <c r="A97" s="183"/>
      <c r="B97" s="182"/>
      <c r="C97" s="1" t="s">
        <v>142</v>
      </c>
    </row>
    <row r="98" spans="1:3" x14ac:dyDescent="0.25">
      <c r="A98" s="183"/>
      <c r="B98" s="182"/>
      <c r="C98" s="1" t="s">
        <v>143</v>
      </c>
    </row>
    <row r="99" spans="1:3" x14ac:dyDescent="0.25">
      <c r="A99" s="183"/>
      <c r="B99" s="182"/>
      <c r="C99" s="1" t="s">
        <v>144</v>
      </c>
    </row>
    <row r="100" spans="1:3" x14ac:dyDescent="0.25">
      <c r="A100" s="183"/>
      <c r="B100" s="2" t="s">
        <v>22</v>
      </c>
      <c r="C100" s="1" t="s">
        <v>145</v>
      </c>
    </row>
    <row r="101" spans="1:3" x14ac:dyDescent="0.25">
      <c r="A101" s="183" t="s">
        <v>254</v>
      </c>
      <c r="B101" s="182" t="s">
        <v>23</v>
      </c>
      <c r="C101" s="1" t="s">
        <v>146</v>
      </c>
    </row>
    <row r="102" spans="1:3" x14ac:dyDescent="0.25">
      <c r="A102" s="183"/>
      <c r="B102" s="182"/>
      <c r="C102" s="1" t="s">
        <v>147</v>
      </c>
    </row>
    <row r="103" spans="1:3" x14ac:dyDescent="0.25">
      <c r="A103" s="183"/>
      <c r="B103" s="182"/>
      <c r="C103" s="1" t="s">
        <v>148</v>
      </c>
    </row>
    <row r="104" spans="1:3" x14ac:dyDescent="0.25">
      <c r="A104" s="183"/>
      <c r="B104" s="182"/>
      <c r="C104" s="1" t="s">
        <v>149</v>
      </c>
    </row>
    <row r="105" spans="1:3" x14ac:dyDescent="0.25">
      <c r="A105" s="183"/>
      <c r="B105" s="182"/>
      <c r="C105" s="1" t="s">
        <v>150</v>
      </c>
    </row>
    <row r="106" spans="1:3" x14ac:dyDescent="0.25">
      <c r="A106" s="183"/>
      <c r="B106" s="182" t="s">
        <v>24</v>
      </c>
      <c r="C106" s="1" t="s">
        <v>151</v>
      </c>
    </row>
    <row r="107" spans="1:3" x14ac:dyDescent="0.25">
      <c r="A107" s="183"/>
      <c r="B107" s="182"/>
      <c r="C107" s="1" t="s">
        <v>152</v>
      </c>
    </row>
    <row r="108" spans="1:3" x14ac:dyDescent="0.25">
      <c r="A108" s="183"/>
      <c r="B108" s="182"/>
      <c r="C108" s="1" t="s">
        <v>153</v>
      </c>
    </row>
    <row r="109" spans="1:3" x14ac:dyDescent="0.25">
      <c r="A109" s="183"/>
      <c r="B109" s="182"/>
      <c r="C109" s="1" t="s">
        <v>154</v>
      </c>
    </row>
    <row r="110" spans="1:3" x14ac:dyDescent="0.25">
      <c r="A110" s="183"/>
      <c r="B110" s="182"/>
      <c r="C110" s="1" t="s">
        <v>155</v>
      </c>
    </row>
    <row r="111" spans="1:3" x14ac:dyDescent="0.25">
      <c r="A111" s="183"/>
      <c r="B111" s="182"/>
      <c r="C111" s="1" t="s">
        <v>156</v>
      </c>
    </row>
    <row r="112" spans="1:3" x14ac:dyDescent="0.25">
      <c r="A112" s="183"/>
      <c r="B112" s="182"/>
      <c r="C112" s="1" t="s">
        <v>157</v>
      </c>
    </row>
    <row r="113" spans="1:3" x14ac:dyDescent="0.25">
      <c r="A113" s="183"/>
      <c r="B113" s="182"/>
      <c r="C113" s="1" t="s">
        <v>158</v>
      </c>
    </row>
    <row r="114" spans="1:3" x14ac:dyDescent="0.25">
      <c r="A114" s="183"/>
      <c r="B114" s="182"/>
      <c r="C114" s="1" t="s">
        <v>159</v>
      </c>
    </row>
    <row r="115" spans="1:3" x14ac:dyDescent="0.25">
      <c r="A115" s="183"/>
      <c r="B115" s="2" t="s">
        <v>25</v>
      </c>
      <c r="C115" s="1" t="s">
        <v>160</v>
      </c>
    </row>
    <row r="116" spans="1:3" x14ac:dyDescent="0.25">
      <c r="A116" s="187" t="s">
        <v>255</v>
      </c>
      <c r="B116" s="182" t="s">
        <v>26</v>
      </c>
      <c r="C116" s="1" t="s">
        <v>161</v>
      </c>
    </row>
    <row r="117" spans="1:3" x14ac:dyDescent="0.25">
      <c r="A117" s="187"/>
      <c r="B117" s="182"/>
      <c r="C117" s="1" t="s">
        <v>162</v>
      </c>
    </row>
    <row r="118" spans="1:3" x14ac:dyDescent="0.25">
      <c r="A118" s="187"/>
      <c r="B118" s="182"/>
      <c r="C118" s="1" t="s">
        <v>163</v>
      </c>
    </row>
    <row r="119" spans="1:3" x14ac:dyDescent="0.25">
      <c r="A119" s="187"/>
      <c r="B119" s="182" t="s">
        <v>27</v>
      </c>
      <c r="C119" s="1" t="s">
        <v>164</v>
      </c>
    </row>
    <row r="120" spans="1:3" x14ac:dyDescent="0.25">
      <c r="A120" s="187"/>
      <c r="B120" s="182"/>
      <c r="C120" s="1" t="s">
        <v>165</v>
      </c>
    </row>
    <row r="121" spans="1:3" x14ac:dyDescent="0.25">
      <c r="A121" s="187"/>
      <c r="B121" s="182" t="s">
        <v>28</v>
      </c>
      <c r="C121" s="1" t="s">
        <v>166</v>
      </c>
    </row>
    <row r="122" spans="1:3" x14ac:dyDescent="0.25">
      <c r="A122" s="187"/>
      <c r="B122" s="182"/>
      <c r="C122" s="1" t="s">
        <v>167</v>
      </c>
    </row>
    <row r="123" spans="1:3" x14ac:dyDescent="0.25">
      <c r="A123" s="187"/>
      <c r="B123" s="182" t="s">
        <v>29</v>
      </c>
      <c r="C123" s="1" t="s">
        <v>168</v>
      </c>
    </row>
    <row r="124" spans="1:3" x14ac:dyDescent="0.25">
      <c r="A124" s="187"/>
      <c r="B124" s="182"/>
      <c r="C124" s="1" t="s">
        <v>169</v>
      </c>
    </row>
    <row r="125" spans="1:3" x14ac:dyDescent="0.25">
      <c r="A125" s="187"/>
      <c r="B125" s="182"/>
      <c r="C125" s="1" t="s">
        <v>170</v>
      </c>
    </row>
    <row r="126" spans="1:3" x14ac:dyDescent="0.25">
      <c r="A126" s="187"/>
      <c r="B126" s="182"/>
      <c r="C126" s="1" t="s">
        <v>171</v>
      </c>
    </row>
    <row r="127" spans="1:3" x14ac:dyDescent="0.25">
      <c r="A127" s="187"/>
      <c r="B127" s="182"/>
      <c r="C127" s="1" t="s">
        <v>172</v>
      </c>
    </row>
    <row r="128" spans="1:3" x14ac:dyDescent="0.25">
      <c r="A128" s="187"/>
      <c r="B128" s="182"/>
      <c r="C128" s="1" t="s">
        <v>173</v>
      </c>
    </row>
    <row r="129" spans="1:3" x14ac:dyDescent="0.25">
      <c r="A129" s="187"/>
      <c r="B129" s="2" t="s">
        <v>30</v>
      </c>
      <c r="C129" s="1" t="s">
        <v>174</v>
      </c>
    </row>
    <row r="130" spans="1:3" x14ac:dyDescent="0.25">
      <c r="A130" s="187"/>
      <c r="B130" s="182" t="s">
        <v>31</v>
      </c>
      <c r="C130" s="1" t="s">
        <v>175</v>
      </c>
    </row>
    <row r="131" spans="1:3" x14ac:dyDescent="0.25">
      <c r="A131" s="187"/>
      <c r="B131" s="182"/>
      <c r="C131" s="1" t="s">
        <v>176</v>
      </c>
    </row>
    <row r="132" spans="1:3" x14ac:dyDescent="0.25">
      <c r="A132" s="187"/>
      <c r="B132" s="182"/>
      <c r="C132" s="1" t="s">
        <v>177</v>
      </c>
    </row>
    <row r="133" spans="1:3" x14ac:dyDescent="0.25">
      <c r="A133" s="187"/>
      <c r="B133" s="182"/>
      <c r="C133" s="1" t="s">
        <v>178</v>
      </c>
    </row>
    <row r="134" spans="1:3" x14ac:dyDescent="0.25">
      <c r="A134" s="187"/>
      <c r="B134" s="182"/>
      <c r="C134" s="1" t="s">
        <v>179</v>
      </c>
    </row>
    <row r="135" spans="1:3" x14ac:dyDescent="0.25">
      <c r="A135" s="183" t="s">
        <v>256</v>
      </c>
      <c r="B135" s="182" t="s">
        <v>32</v>
      </c>
      <c r="C135" s="1" t="s">
        <v>180</v>
      </c>
    </row>
    <row r="136" spans="1:3" x14ac:dyDescent="0.25">
      <c r="A136" s="183"/>
      <c r="B136" s="182"/>
      <c r="C136" s="1" t="s">
        <v>181</v>
      </c>
    </row>
    <row r="137" spans="1:3" x14ac:dyDescent="0.25">
      <c r="A137" s="183"/>
      <c r="B137" s="182"/>
      <c r="C137" s="1" t="s">
        <v>182</v>
      </c>
    </row>
    <row r="138" spans="1:3" x14ac:dyDescent="0.25">
      <c r="A138" s="183"/>
      <c r="B138" s="182"/>
      <c r="C138" s="1" t="s">
        <v>183</v>
      </c>
    </row>
    <row r="139" spans="1:3" x14ac:dyDescent="0.25">
      <c r="A139" s="183"/>
      <c r="B139" s="2" t="s">
        <v>33</v>
      </c>
      <c r="C139" s="1" t="s">
        <v>184</v>
      </c>
    </row>
    <row r="140" spans="1:3" x14ac:dyDescent="0.25">
      <c r="A140" s="183"/>
      <c r="B140" s="182" t="s">
        <v>34</v>
      </c>
      <c r="C140" s="1" t="s">
        <v>185</v>
      </c>
    </row>
    <row r="141" spans="1:3" x14ac:dyDescent="0.25">
      <c r="A141" s="183"/>
      <c r="B141" s="182"/>
      <c r="C141" s="1" t="s">
        <v>186</v>
      </c>
    </row>
    <row r="142" spans="1:3" x14ac:dyDescent="0.25">
      <c r="A142" s="183"/>
      <c r="B142" s="182"/>
      <c r="C142" s="1" t="s">
        <v>187</v>
      </c>
    </row>
    <row r="143" spans="1:3" x14ac:dyDescent="0.25">
      <c r="A143" s="183"/>
      <c r="B143" s="182" t="s">
        <v>35</v>
      </c>
      <c r="C143" s="1" t="s">
        <v>188</v>
      </c>
    </row>
    <row r="144" spans="1:3" x14ac:dyDescent="0.25">
      <c r="A144" s="183"/>
      <c r="B144" s="182"/>
      <c r="C144" s="1" t="s">
        <v>189</v>
      </c>
    </row>
    <row r="145" spans="1:3" x14ac:dyDescent="0.25">
      <c r="A145" s="183"/>
      <c r="B145" s="182"/>
      <c r="C145" s="1" t="s">
        <v>190</v>
      </c>
    </row>
    <row r="146" spans="1:3" x14ac:dyDescent="0.25">
      <c r="A146" s="183"/>
      <c r="B146" s="182"/>
      <c r="C146" s="1" t="s">
        <v>191</v>
      </c>
    </row>
    <row r="147" spans="1:3" x14ac:dyDescent="0.25">
      <c r="A147" s="183"/>
      <c r="B147" s="182"/>
      <c r="C147" s="1" t="s">
        <v>192</v>
      </c>
    </row>
    <row r="148" spans="1:3" x14ac:dyDescent="0.25">
      <c r="A148" s="183"/>
      <c r="B148" s="182"/>
      <c r="C148" s="1" t="s">
        <v>193</v>
      </c>
    </row>
    <row r="149" spans="1:3" x14ac:dyDescent="0.25">
      <c r="A149" s="183"/>
      <c r="B149" s="182" t="s">
        <v>36</v>
      </c>
      <c r="C149" s="1" t="s">
        <v>194</v>
      </c>
    </row>
    <row r="150" spans="1:3" x14ac:dyDescent="0.25">
      <c r="A150" s="183"/>
      <c r="B150" s="182"/>
      <c r="C150" s="1" t="s">
        <v>195</v>
      </c>
    </row>
    <row r="151" spans="1:3" x14ac:dyDescent="0.25">
      <c r="A151" s="183"/>
      <c r="B151" s="182" t="s">
        <v>37</v>
      </c>
      <c r="C151" s="1" t="s">
        <v>196</v>
      </c>
    </row>
    <row r="152" spans="1:3" x14ac:dyDescent="0.25">
      <c r="A152" s="183"/>
      <c r="B152" s="182"/>
      <c r="C152" s="1" t="s">
        <v>197</v>
      </c>
    </row>
    <row r="153" spans="1:3" x14ac:dyDescent="0.25">
      <c r="A153" s="183"/>
      <c r="B153" s="182"/>
      <c r="C153" s="1" t="s">
        <v>198</v>
      </c>
    </row>
    <row r="154" spans="1:3" x14ac:dyDescent="0.25">
      <c r="A154" s="183"/>
      <c r="B154" s="182"/>
      <c r="C154" s="1" t="s">
        <v>199</v>
      </c>
    </row>
    <row r="155" spans="1:3" x14ac:dyDescent="0.25">
      <c r="A155" s="183"/>
      <c r="B155" s="182"/>
      <c r="C155" s="1" t="s">
        <v>200</v>
      </c>
    </row>
    <row r="156" spans="1:3" x14ac:dyDescent="0.25">
      <c r="A156" s="183"/>
      <c r="B156" s="182"/>
      <c r="C156" s="1" t="s">
        <v>201</v>
      </c>
    </row>
    <row r="157" spans="1:3" x14ac:dyDescent="0.25">
      <c r="A157" s="183"/>
      <c r="B157" s="2" t="s">
        <v>38</v>
      </c>
      <c r="C157" s="1" t="s">
        <v>202</v>
      </c>
    </row>
    <row r="158" spans="1:3" x14ac:dyDescent="0.25">
      <c r="A158" s="183" t="s">
        <v>257</v>
      </c>
      <c r="B158" s="182" t="s">
        <v>39</v>
      </c>
      <c r="C158" s="1" t="s">
        <v>203</v>
      </c>
    </row>
    <row r="159" spans="1:3" x14ac:dyDescent="0.25">
      <c r="A159" s="183"/>
      <c r="B159" s="182"/>
      <c r="C159" s="1" t="s">
        <v>204</v>
      </c>
    </row>
    <row r="160" spans="1:3" x14ac:dyDescent="0.25">
      <c r="A160" s="183"/>
      <c r="B160" s="182"/>
      <c r="C160" s="1" t="s">
        <v>205</v>
      </c>
    </row>
    <row r="161" spans="1:3" x14ac:dyDescent="0.25">
      <c r="A161" s="183"/>
      <c r="B161" s="182" t="s">
        <v>40</v>
      </c>
      <c r="C161" s="1" t="s">
        <v>206</v>
      </c>
    </row>
    <row r="162" spans="1:3" x14ac:dyDescent="0.25">
      <c r="A162" s="183"/>
      <c r="B162" s="182"/>
      <c r="C162" s="1" t="s">
        <v>207</v>
      </c>
    </row>
    <row r="163" spans="1:3" x14ac:dyDescent="0.25">
      <c r="A163" s="183"/>
      <c r="B163" s="182"/>
      <c r="C163" s="1" t="s">
        <v>208</v>
      </c>
    </row>
    <row r="164" spans="1:3" x14ac:dyDescent="0.25">
      <c r="A164" s="183"/>
      <c r="B164" s="182"/>
      <c r="C164" s="1" t="s">
        <v>209</v>
      </c>
    </row>
    <row r="165" spans="1:3" x14ac:dyDescent="0.25">
      <c r="A165" s="183"/>
      <c r="B165" s="182"/>
      <c r="C165" s="1" t="s">
        <v>210</v>
      </c>
    </row>
    <row r="166" spans="1:3" x14ac:dyDescent="0.25">
      <c r="A166" s="183"/>
      <c r="B166" s="182"/>
      <c r="C166" s="1" t="s">
        <v>211</v>
      </c>
    </row>
    <row r="167" spans="1:3" x14ac:dyDescent="0.25">
      <c r="A167" s="183"/>
      <c r="B167" s="182"/>
      <c r="C167" s="1" t="s">
        <v>212</v>
      </c>
    </row>
    <row r="168" spans="1:3" x14ac:dyDescent="0.25">
      <c r="A168" s="183"/>
      <c r="B168" s="182" t="s">
        <v>41</v>
      </c>
      <c r="C168" s="1" t="s">
        <v>213</v>
      </c>
    </row>
    <row r="169" spans="1:3" x14ac:dyDescent="0.25">
      <c r="A169" s="183"/>
      <c r="B169" s="182"/>
      <c r="C169" s="1" t="s">
        <v>214</v>
      </c>
    </row>
    <row r="170" spans="1:3" x14ac:dyDescent="0.25">
      <c r="A170" s="183"/>
      <c r="B170" s="182"/>
      <c r="C170" s="1" t="s">
        <v>215</v>
      </c>
    </row>
    <row r="171" spans="1:3" x14ac:dyDescent="0.25">
      <c r="A171" s="183"/>
      <c r="B171" s="182"/>
      <c r="C171" s="1" t="s">
        <v>216</v>
      </c>
    </row>
    <row r="172" spans="1:3" x14ac:dyDescent="0.25">
      <c r="A172" s="183"/>
      <c r="B172" s="182"/>
      <c r="C172" s="1" t="s">
        <v>217</v>
      </c>
    </row>
    <row r="173" spans="1:3" x14ac:dyDescent="0.25">
      <c r="A173" s="183"/>
      <c r="B173" s="188" t="s">
        <v>42</v>
      </c>
      <c r="C173" s="1" t="s">
        <v>218</v>
      </c>
    </row>
    <row r="174" spans="1:3" x14ac:dyDescent="0.25">
      <c r="A174" s="183"/>
      <c r="B174" s="188"/>
      <c r="C174" s="1" t="s">
        <v>219</v>
      </c>
    </row>
    <row r="175" spans="1:3" x14ac:dyDescent="0.25">
      <c r="A175" s="183"/>
      <c r="B175" s="188"/>
      <c r="C175" s="1" t="s">
        <v>220</v>
      </c>
    </row>
    <row r="176" spans="1:3" x14ac:dyDescent="0.25">
      <c r="A176" s="183"/>
      <c r="B176" s="188"/>
      <c r="C176" s="1" t="s">
        <v>221</v>
      </c>
    </row>
    <row r="177" spans="1:3" x14ac:dyDescent="0.25">
      <c r="A177" s="183"/>
      <c r="B177" s="188"/>
      <c r="C177" s="1" t="s">
        <v>222</v>
      </c>
    </row>
    <row r="178" spans="1:3" x14ac:dyDescent="0.25">
      <c r="A178" s="183"/>
      <c r="B178" s="188"/>
      <c r="C178" s="1" t="s">
        <v>223</v>
      </c>
    </row>
    <row r="179" spans="1:3" x14ac:dyDescent="0.25">
      <c r="A179" s="183"/>
      <c r="B179" s="188"/>
      <c r="C179" s="1" t="s">
        <v>224</v>
      </c>
    </row>
    <row r="180" spans="1:3" x14ac:dyDescent="0.25">
      <c r="A180" s="183"/>
      <c r="B180" s="188"/>
      <c r="C180" s="1" t="s">
        <v>225</v>
      </c>
    </row>
    <row r="181" spans="1:3" x14ac:dyDescent="0.25">
      <c r="A181" s="183"/>
      <c r="B181" s="188"/>
      <c r="C181" s="1" t="s">
        <v>226</v>
      </c>
    </row>
    <row r="182" spans="1:3" x14ac:dyDescent="0.25">
      <c r="A182" s="183"/>
      <c r="B182" s="182" t="s">
        <v>3</v>
      </c>
      <c r="C182" s="1" t="s">
        <v>227</v>
      </c>
    </row>
    <row r="183" spans="1:3" x14ac:dyDescent="0.25">
      <c r="A183" s="183"/>
      <c r="B183" s="182"/>
      <c r="C183" s="1" t="s">
        <v>228</v>
      </c>
    </row>
    <row r="184" spans="1:3" x14ac:dyDescent="0.25">
      <c r="A184" s="183" t="s">
        <v>258</v>
      </c>
      <c r="B184" s="182" t="s">
        <v>43</v>
      </c>
      <c r="C184" s="1" t="s">
        <v>229</v>
      </c>
    </row>
    <row r="185" spans="1:3" x14ac:dyDescent="0.25">
      <c r="A185" s="183"/>
      <c r="B185" s="182"/>
      <c r="C185" s="1" t="s">
        <v>230</v>
      </c>
    </row>
    <row r="186" spans="1:3" x14ac:dyDescent="0.25">
      <c r="A186" s="183"/>
      <c r="B186" s="182"/>
      <c r="C186" s="1" t="s">
        <v>231</v>
      </c>
    </row>
    <row r="187" spans="1:3" x14ac:dyDescent="0.25">
      <c r="A187" s="183"/>
      <c r="B187" s="182"/>
      <c r="C187" s="1" t="s">
        <v>232</v>
      </c>
    </row>
    <row r="188" spans="1:3" x14ac:dyDescent="0.25">
      <c r="A188" s="183"/>
      <c r="B188" s="182"/>
      <c r="C188" s="1" t="s">
        <v>233</v>
      </c>
    </row>
    <row r="189" spans="1:3" x14ac:dyDescent="0.25">
      <c r="A189" s="183"/>
      <c r="B189" s="182"/>
      <c r="C189" s="1" t="s">
        <v>234</v>
      </c>
    </row>
    <row r="190" spans="1:3" x14ac:dyDescent="0.25">
      <c r="A190" s="183"/>
      <c r="B190" s="182"/>
      <c r="C190" s="1" t="s">
        <v>235</v>
      </c>
    </row>
    <row r="191" spans="1:3" x14ac:dyDescent="0.25">
      <c r="A191" s="183"/>
      <c r="B191" s="182"/>
      <c r="C191" s="1" t="s">
        <v>236</v>
      </c>
    </row>
    <row r="192" spans="1:3" x14ac:dyDescent="0.25">
      <c r="A192" s="183"/>
      <c r="B192" s="182"/>
      <c r="C192" s="1" t="s">
        <v>237</v>
      </c>
    </row>
    <row r="193" spans="1:3" x14ac:dyDescent="0.25">
      <c r="A193" s="183"/>
      <c r="B193" s="182" t="s">
        <v>44</v>
      </c>
      <c r="C193" s="1" t="s">
        <v>238</v>
      </c>
    </row>
    <row r="194" spans="1:3" x14ac:dyDescent="0.25">
      <c r="A194" s="183"/>
      <c r="B194" s="182"/>
      <c r="C194" s="1" t="s">
        <v>239</v>
      </c>
    </row>
    <row r="195" spans="1:3" x14ac:dyDescent="0.25">
      <c r="A195" s="183"/>
      <c r="B195" s="182"/>
      <c r="C195" s="1" t="s">
        <v>240</v>
      </c>
    </row>
    <row r="196" spans="1:3" x14ac:dyDescent="0.25">
      <c r="A196" s="183" t="s">
        <v>259</v>
      </c>
      <c r="B196" s="182"/>
      <c r="C196" s="1" t="s">
        <v>241</v>
      </c>
    </row>
    <row r="197" spans="1:3" x14ac:dyDescent="0.25">
      <c r="A197" s="183"/>
      <c r="B197" s="182"/>
      <c r="C197" s="1" t="s">
        <v>242</v>
      </c>
    </row>
    <row r="198" spans="1:3" x14ac:dyDescent="0.25">
      <c r="A198" s="187" t="s">
        <v>260</v>
      </c>
      <c r="B198" s="182" t="s">
        <v>45</v>
      </c>
      <c r="C198" s="1" t="s">
        <v>243</v>
      </c>
    </row>
    <row r="199" spans="1:3" ht="28.5" x14ac:dyDescent="0.25">
      <c r="A199" s="187"/>
      <c r="B199" s="182"/>
      <c r="C199" s="3" t="s">
        <v>261</v>
      </c>
    </row>
    <row r="200" spans="1:3" x14ac:dyDescent="0.25">
      <c r="A200" s="187"/>
      <c r="B200" s="182"/>
      <c r="C200" s="1" t="s">
        <v>244</v>
      </c>
    </row>
    <row r="201" spans="1:3" x14ac:dyDescent="0.25">
      <c r="A201" s="187"/>
      <c r="B201" s="182"/>
      <c r="C201" s="1" t="s">
        <v>245</v>
      </c>
    </row>
    <row r="202" spans="1:3" x14ac:dyDescent="0.25">
      <c r="A202" s="187"/>
      <c r="B202" s="182"/>
      <c r="C202" s="1" t="s">
        <v>246</v>
      </c>
    </row>
    <row r="203" spans="1:3" x14ac:dyDescent="0.25">
      <c r="A203" s="187"/>
      <c r="B203" s="182"/>
      <c r="C203" s="1" t="s">
        <v>247</v>
      </c>
    </row>
    <row r="204" spans="1:3" x14ac:dyDescent="0.25">
      <c r="A204" s="187"/>
      <c r="B204" s="182" t="s">
        <v>46</v>
      </c>
      <c r="C204" s="1" t="s">
        <v>248</v>
      </c>
    </row>
    <row r="205" spans="1:3" x14ac:dyDescent="0.25">
      <c r="A205" s="187"/>
      <c r="B205" s="182"/>
      <c r="C205" s="1" t="s">
        <v>249</v>
      </c>
    </row>
    <row r="206" spans="1:3" x14ac:dyDescent="0.25">
      <c r="A206" s="187"/>
      <c r="B206" s="182"/>
      <c r="C206" s="1" t="s">
        <v>250</v>
      </c>
    </row>
    <row r="207" spans="1:3" x14ac:dyDescent="0.25">
      <c r="A207" s="187"/>
      <c r="B207" s="182"/>
      <c r="C207" s="1" t="s">
        <v>251</v>
      </c>
    </row>
    <row r="208" spans="1:3" x14ac:dyDescent="0.25">
      <c r="A208" s="187"/>
      <c r="B208" s="182"/>
      <c r="C208" s="1" t="s">
        <v>252</v>
      </c>
    </row>
  </sheetData>
  <mergeCells count="48">
    <mergeCell ref="B14:B18"/>
    <mergeCell ref="B67:B75"/>
    <mergeCell ref="B76:B88"/>
    <mergeCell ref="A2:A34"/>
    <mergeCell ref="B2:B6"/>
    <mergeCell ref="B7:B10"/>
    <mergeCell ref="B25:B26"/>
    <mergeCell ref="B27:B33"/>
    <mergeCell ref="B19:B21"/>
    <mergeCell ref="B22:B24"/>
    <mergeCell ref="B11:B13"/>
    <mergeCell ref="B89:B99"/>
    <mergeCell ref="B46:B53"/>
    <mergeCell ref="B54:B57"/>
    <mergeCell ref="B58:B66"/>
    <mergeCell ref="A35:A100"/>
    <mergeCell ref="B35:B41"/>
    <mergeCell ref="B42:B45"/>
    <mergeCell ref="B116:B118"/>
    <mergeCell ref="B119:B120"/>
    <mergeCell ref="B121:B122"/>
    <mergeCell ref="B143:B148"/>
    <mergeCell ref="A101:A115"/>
    <mergeCell ref="B101:B105"/>
    <mergeCell ref="B106:B114"/>
    <mergeCell ref="B123:B128"/>
    <mergeCell ref="B130:B134"/>
    <mergeCell ref="B204:B208"/>
    <mergeCell ref="A1:C1"/>
    <mergeCell ref="A198:A208"/>
    <mergeCell ref="B198:B203"/>
    <mergeCell ref="B193:B195"/>
    <mergeCell ref="A196:A197"/>
    <mergeCell ref="B196:B197"/>
    <mergeCell ref="B173:B181"/>
    <mergeCell ref="B182:B183"/>
    <mergeCell ref="B140:B142"/>
    <mergeCell ref="A184:A195"/>
    <mergeCell ref="B184:B192"/>
    <mergeCell ref="A158:A183"/>
    <mergeCell ref="A116:A134"/>
    <mergeCell ref="B158:B160"/>
    <mergeCell ref="B161:B167"/>
    <mergeCell ref="B168:B172"/>
    <mergeCell ref="A135:A157"/>
    <mergeCell ref="B135:B138"/>
    <mergeCell ref="B151:B156"/>
    <mergeCell ref="B149:B150"/>
  </mergeCells>
  <phoneticPr fontId="8" type="noConversion"/>
  <dataValidations count="1">
    <dataValidation type="list" allowBlank="1" showInputMessage="1" showErrorMessage="1" sqref="F1:M1" xr:uid="{00000000-0002-0000-0000-000000000000}">
      <formula1>"一級"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77"/>
  <sheetViews>
    <sheetView zoomScale="115" zoomScaleNormal="115" workbookViewId="0">
      <pane ySplit="1" topLeftCell="A2" activePane="bottomLeft" state="frozen"/>
      <selection activeCell="A4" sqref="A4:H4"/>
      <selection pane="bottomLeft" activeCell="I3" sqref="I3"/>
    </sheetView>
  </sheetViews>
  <sheetFormatPr defaultRowHeight="16.5" x14ac:dyDescent="0.25"/>
  <cols>
    <col min="1" max="1" width="8.5" bestFit="1" customWidth="1"/>
    <col min="2" max="2" width="16.125" bestFit="1" customWidth="1"/>
    <col min="3" max="3" width="10.25" bestFit="1" customWidth="1"/>
    <col min="4" max="4" width="4.625" customWidth="1"/>
    <col min="5" max="10" width="6" customWidth="1"/>
    <col min="11" max="11" width="7.75" customWidth="1"/>
    <col min="12" max="22" width="6" customWidth="1"/>
    <col min="23" max="23" width="6.75" bestFit="1" customWidth="1"/>
    <col min="24" max="24" width="16.125" bestFit="1" customWidth="1"/>
    <col min="25" max="25" width="23.375" hidden="1" customWidth="1"/>
    <col min="26" max="26" width="16.375" customWidth="1"/>
  </cols>
  <sheetData>
    <row r="1" spans="1:26" ht="41.25" customHeight="1" x14ac:dyDescent="0.25">
      <c r="A1" s="21" t="s">
        <v>666</v>
      </c>
      <c r="B1" s="21" t="s">
        <v>664</v>
      </c>
      <c r="C1" s="21" t="s">
        <v>665</v>
      </c>
      <c r="D1" s="17"/>
      <c r="E1" s="23" t="s">
        <v>489</v>
      </c>
      <c r="F1" s="23" t="s">
        <v>493</v>
      </c>
      <c r="G1" s="23" t="s">
        <v>495</v>
      </c>
      <c r="H1" s="23" t="s">
        <v>467</v>
      </c>
      <c r="I1" s="23" t="s">
        <v>501</v>
      </c>
      <c r="J1" s="23" t="s">
        <v>502</v>
      </c>
      <c r="K1" s="23" t="s">
        <v>499</v>
      </c>
      <c r="L1" s="23" t="s">
        <v>500</v>
      </c>
      <c r="M1" s="23" t="s">
        <v>504</v>
      </c>
      <c r="N1" s="23" t="s">
        <v>505</v>
      </c>
      <c r="O1" s="23" t="s">
        <v>503</v>
      </c>
      <c r="P1" s="23" t="s">
        <v>491</v>
      </c>
      <c r="Q1" s="23" t="s">
        <v>498</v>
      </c>
      <c r="R1" s="23" t="s">
        <v>472</v>
      </c>
      <c r="S1" s="23" t="s">
        <v>494</v>
      </c>
      <c r="T1" s="24" t="s">
        <v>843</v>
      </c>
      <c r="U1" s="24" t="s">
        <v>844</v>
      </c>
      <c r="V1" s="15"/>
    </row>
    <row r="2" spans="1:26" x14ac:dyDescent="0.25">
      <c r="A2" s="19"/>
      <c r="B2" s="20" t="s">
        <v>489</v>
      </c>
      <c r="C2" s="20" t="s">
        <v>843</v>
      </c>
      <c r="D2" s="16"/>
      <c r="E2" s="22" t="s">
        <v>667</v>
      </c>
      <c r="F2" s="22" t="s">
        <v>669</v>
      </c>
      <c r="G2" s="22" t="s">
        <v>671</v>
      </c>
      <c r="H2" s="22" t="s">
        <v>686</v>
      </c>
      <c r="I2" s="22" t="s">
        <v>691</v>
      </c>
      <c r="J2" s="22" t="s">
        <v>733</v>
      </c>
      <c r="K2" s="22" t="s">
        <v>737</v>
      </c>
      <c r="L2" s="22" t="s">
        <v>738</v>
      </c>
      <c r="M2" s="22" t="s">
        <v>780</v>
      </c>
      <c r="N2" s="22" t="s">
        <v>784</v>
      </c>
      <c r="O2" s="22" t="s">
        <v>789</v>
      </c>
      <c r="P2" s="22" t="s">
        <v>804</v>
      </c>
      <c r="Q2" s="22" t="s">
        <v>805</v>
      </c>
      <c r="R2" s="22" t="s">
        <v>836</v>
      </c>
      <c r="S2" s="22" t="s">
        <v>841</v>
      </c>
      <c r="T2" s="22" t="s">
        <v>742</v>
      </c>
      <c r="U2" s="22" t="s">
        <v>773</v>
      </c>
      <c r="V2" s="16"/>
      <c r="W2" s="16" t="s">
        <v>404</v>
      </c>
      <c r="X2" s="16" t="s">
        <v>489</v>
      </c>
      <c r="Y2" s="16" t="s">
        <v>594</v>
      </c>
      <c r="Z2" s="18" t="s">
        <v>667</v>
      </c>
    </row>
    <row r="3" spans="1:26" x14ac:dyDescent="0.25">
      <c r="A3" s="19"/>
      <c r="B3" s="20" t="s">
        <v>493</v>
      </c>
      <c r="C3" s="20" t="s">
        <v>845</v>
      </c>
      <c r="E3" s="22" t="s">
        <v>668</v>
      </c>
      <c r="F3" s="22" t="s">
        <v>670</v>
      </c>
      <c r="G3" s="22" t="s">
        <v>672</v>
      </c>
      <c r="H3" s="22" t="s">
        <v>687</v>
      </c>
      <c r="I3" s="22" t="s">
        <v>692</v>
      </c>
      <c r="J3" s="22" t="s">
        <v>734</v>
      </c>
      <c r="K3" s="19"/>
      <c r="L3" s="22" t="s">
        <v>739</v>
      </c>
      <c r="M3" s="22" t="s">
        <v>781</v>
      </c>
      <c r="N3" s="22" t="s">
        <v>785</v>
      </c>
      <c r="O3" s="22" t="s">
        <v>790</v>
      </c>
      <c r="P3" s="19"/>
      <c r="Q3" s="22" t="s">
        <v>806</v>
      </c>
      <c r="R3" s="22" t="s">
        <v>837</v>
      </c>
      <c r="S3" s="22" t="s">
        <v>842</v>
      </c>
      <c r="T3" s="22" t="s">
        <v>743</v>
      </c>
      <c r="U3" s="22" t="s">
        <v>774</v>
      </c>
      <c r="W3" s="16" t="s">
        <v>405</v>
      </c>
      <c r="X3" s="16" t="s">
        <v>489</v>
      </c>
      <c r="Y3" s="16" t="s">
        <v>595</v>
      </c>
      <c r="Z3" s="18" t="s">
        <v>668</v>
      </c>
    </row>
    <row r="4" spans="1:26" x14ac:dyDescent="0.25">
      <c r="A4" s="19"/>
      <c r="B4" s="20" t="s">
        <v>495</v>
      </c>
      <c r="C4" s="19"/>
      <c r="E4" s="19"/>
      <c r="F4" s="19"/>
      <c r="G4" s="22" t="s">
        <v>673</v>
      </c>
      <c r="H4" s="22" t="s">
        <v>688</v>
      </c>
      <c r="I4" s="22" t="s">
        <v>693</v>
      </c>
      <c r="J4" s="22" t="s">
        <v>735</v>
      </c>
      <c r="K4" s="19"/>
      <c r="L4" s="22" t="s">
        <v>740</v>
      </c>
      <c r="M4" s="22" t="s">
        <v>782</v>
      </c>
      <c r="N4" s="22" t="s">
        <v>786</v>
      </c>
      <c r="O4" s="22" t="s">
        <v>791</v>
      </c>
      <c r="P4" s="19"/>
      <c r="Q4" s="22" t="s">
        <v>807</v>
      </c>
      <c r="R4" s="22" t="s">
        <v>838</v>
      </c>
      <c r="S4" s="19"/>
      <c r="T4" s="22" t="s">
        <v>744</v>
      </c>
      <c r="U4" s="22" t="s">
        <v>775</v>
      </c>
      <c r="W4" s="16" t="s">
        <v>274</v>
      </c>
      <c r="X4" s="16" t="s">
        <v>493</v>
      </c>
      <c r="Y4" s="16" t="s">
        <v>508</v>
      </c>
      <c r="Z4" s="18" t="s">
        <v>669</v>
      </c>
    </row>
    <row r="5" spans="1:26" x14ac:dyDescent="0.25">
      <c r="A5" s="19"/>
      <c r="B5" s="20" t="s">
        <v>467</v>
      </c>
      <c r="C5" s="19"/>
      <c r="E5" s="19"/>
      <c r="F5" s="19"/>
      <c r="G5" s="22" t="s">
        <v>674</v>
      </c>
      <c r="H5" s="22" t="s">
        <v>689</v>
      </c>
      <c r="I5" s="22" t="s">
        <v>694</v>
      </c>
      <c r="J5" s="22" t="s">
        <v>736</v>
      </c>
      <c r="K5" s="19"/>
      <c r="L5" s="22" t="s">
        <v>741</v>
      </c>
      <c r="M5" s="22" t="s">
        <v>783</v>
      </c>
      <c r="N5" s="22" t="s">
        <v>787</v>
      </c>
      <c r="O5" s="22" t="s">
        <v>792</v>
      </c>
      <c r="P5" s="19"/>
      <c r="Q5" s="22" t="s">
        <v>808</v>
      </c>
      <c r="R5" s="22" t="s">
        <v>839</v>
      </c>
      <c r="S5" s="19"/>
      <c r="T5" s="22" t="s">
        <v>745</v>
      </c>
      <c r="U5" s="22" t="s">
        <v>776</v>
      </c>
      <c r="W5" s="16" t="s">
        <v>275</v>
      </c>
      <c r="X5" s="16" t="s">
        <v>493</v>
      </c>
      <c r="Y5" s="16" t="s">
        <v>509</v>
      </c>
      <c r="Z5" s="18" t="s">
        <v>670</v>
      </c>
    </row>
    <row r="6" spans="1:26" x14ac:dyDescent="0.25">
      <c r="A6" s="19"/>
      <c r="B6" s="20" t="s">
        <v>501</v>
      </c>
      <c r="C6" s="19"/>
      <c r="E6" s="19"/>
      <c r="F6" s="19"/>
      <c r="G6" s="22" t="s">
        <v>675</v>
      </c>
      <c r="H6" s="22" t="s">
        <v>690</v>
      </c>
      <c r="I6" s="22" t="s">
        <v>695</v>
      </c>
      <c r="J6" s="19"/>
      <c r="K6" s="19"/>
      <c r="L6" s="19"/>
      <c r="M6" s="19"/>
      <c r="N6" s="22" t="s">
        <v>788</v>
      </c>
      <c r="O6" s="22" t="s">
        <v>793</v>
      </c>
      <c r="P6" s="19"/>
      <c r="Q6" s="22" t="s">
        <v>809</v>
      </c>
      <c r="R6" s="22" t="s">
        <v>840</v>
      </c>
      <c r="S6" s="19"/>
      <c r="T6" s="22" t="s">
        <v>746</v>
      </c>
      <c r="U6" s="22" t="s">
        <v>777</v>
      </c>
      <c r="W6" s="16" t="s">
        <v>278</v>
      </c>
      <c r="X6" s="16" t="s">
        <v>495</v>
      </c>
      <c r="Y6" s="16" t="s">
        <v>448</v>
      </c>
      <c r="Z6" s="18" t="s">
        <v>671</v>
      </c>
    </row>
    <row r="7" spans="1:26" x14ac:dyDescent="0.25">
      <c r="A7" s="19"/>
      <c r="B7" s="20" t="s">
        <v>502</v>
      </c>
      <c r="C7" s="19"/>
      <c r="E7" s="19"/>
      <c r="F7" s="19"/>
      <c r="G7" s="22" t="s">
        <v>676</v>
      </c>
      <c r="H7" s="19"/>
      <c r="I7" s="22" t="s">
        <v>696</v>
      </c>
      <c r="J7" s="19"/>
      <c r="K7" s="19"/>
      <c r="L7" s="19"/>
      <c r="M7" s="19"/>
      <c r="N7" s="19"/>
      <c r="O7" s="22" t="s">
        <v>794</v>
      </c>
      <c r="P7" s="19"/>
      <c r="Q7" s="22" t="s">
        <v>810</v>
      </c>
      <c r="R7" s="19"/>
      <c r="S7" s="19"/>
      <c r="T7" s="22" t="s">
        <v>747</v>
      </c>
      <c r="U7" s="22" t="s">
        <v>778</v>
      </c>
      <c r="W7" s="16" t="s">
        <v>279</v>
      </c>
      <c r="X7" s="16" t="s">
        <v>495</v>
      </c>
      <c r="Y7" s="16" t="s">
        <v>449</v>
      </c>
      <c r="Z7" s="18" t="s">
        <v>672</v>
      </c>
    </row>
    <row r="8" spans="1:26" x14ac:dyDescent="0.25">
      <c r="A8" s="19"/>
      <c r="B8" s="20" t="s">
        <v>499</v>
      </c>
      <c r="C8" s="19"/>
      <c r="E8" s="19"/>
      <c r="F8" s="19"/>
      <c r="G8" s="22" t="s">
        <v>677</v>
      </c>
      <c r="H8" s="19"/>
      <c r="I8" s="22" t="s">
        <v>697</v>
      </c>
      <c r="J8" s="19"/>
      <c r="K8" s="19"/>
      <c r="L8" s="19"/>
      <c r="M8" s="19"/>
      <c r="N8" s="19"/>
      <c r="O8" s="22" t="s">
        <v>795</v>
      </c>
      <c r="P8" s="19"/>
      <c r="Q8" s="22" t="s">
        <v>811</v>
      </c>
      <c r="R8" s="19"/>
      <c r="S8" s="19"/>
      <c r="T8" s="22" t="s">
        <v>748</v>
      </c>
      <c r="U8" s="22" t="s">
        <v>779</v>
      </c>
      <c r="W8" s="16" t="s">
        <v>280</v>
      </c>
      <c r="X8" s="16" t="s">
        <v>495</v>
      </c>
      <c r="Y8" s="16" t="s">
        <v>450</v>
      </c>
      <c r="Z8" s="18" t="s">
        <v>673</v>
      </c>
    </row>
    <row r="9" spans="1:26" x14ac:dyDescent="0.25">
      <c r="A9" s="19"/>
      <c r="B9" s="20" t="s">
        <v>500</v>
      </c>
      <c r="C9" s="19"/>
      <c r="E9" s="19"/>
      <c r="F9" s="19"/>
      <c r="G9" s="22" t="s">
        <v>678</v>
      </c>
      <c r="H9" s="19"/>
      <c r="I9" s="22" t="s">
        <v>698</v>
      </c>
      <c r="J9" s="19"/>
      <c r="K9" s="19"/>
      <c r="L9" s="19"/>
      <c r="M9" s="19"/>
      <c r="N9" s="19"/>
      <c r="O9" s="22" t="s">
        <v>796</v>
      </c>
      <c r="P9" s="19"/>
      <c r="Q9" s="22" t="s">
        <v>812</v>
      </c>
      <c r="R9" s="19"/>
      <c r="S9" s="19"/>
      <c r="T9" s="22" t="s">
        <v>749</v>
      </c>
      <c r="U9" s="19"/>
      <c r="W9" s="16" t="s">
        <v>281</v>
      </c>
      <c r="X9" s="16" t="s">
        <v>495</v>
      </c>
      <c r="Y9" s="16" t="s">
        <v>451</v>
      </c>
      <c r="Z9" s="18" t="s">
        <v>674</v>
      </c>
    </row>
    <row r="10" spans="1:26" x14ac:dyDescent="0.25">
      <c r="A10" s="19"/>
      <c r="B10" s="20" t="s">
        <v>504</v>
      </c>
      <c r="C10" s="19"/>
      <c r="E10" s="19"/>
      <c r="F10" s="19"/>
      <c r="G10" s="22" t="s">
        <v>679</v>
      </c>
      <c r="H10" s="19"/>
      <c r="I10" s="22" t="s">
        <v>699</v>
      </c>
      <c r="J10" s="19"/>
      <c r="K10" s="19"/>
      <c r="L10" s="19"/>
      <c r="M10" s="19"/>
      <c r="N10" s="19"/>
      <c r="O10" s="22" t="s">
        <v>797</v>
      </c>
      <c r="P10" s="19"/>
      <c r="Q10" s="22" t="s">
        <v>813</v>
      </c>
      <c r="R10" s="19"/>
      <c r="S10" s="19"/>
      <c r="T10" s="22" t="s">
        <v>750</v>
      </c>
      <c r="U10" s="19"/>
      <c r="W10" s="16" t="s">
        <v>282</v>
      </c>
      <c r="X10" s="16" t="s">
        <v>495</v>
      </c>
      <c r="Y10" s="16" t="s">
        <v>452</v>
      </c>
      <c r="Z10" s="18" t="s">
        <v>675</v>
      </c>
    </row>
    <row r="11" spans="1:26" x14ac:dyDescent="0.25">
      <c r="A11" s="19"/>
      <c r="B11" s="20" t="s">
        <v>505</v>
      </c>
      <c r="C11" s="19"/>
      <c r="E11" s="19"/>
      <c r="F11" s="19"/>
      <c r="G11" s="22" t="s">
        <v>680</v>
      </c>
      <c r="H11" s="19"/>
      <c r="I11" s="22" t="s">
        <v>700</v>
      </c>
      <c r="J11" s="19"/>
      <c r="K11" s="19"/>
      <c r="L11" s="19"/>
      <c r="M11" s="19"/>
      <c r="N11" s="19"/>
      <c r="O11" s="22" t="s">
        <v>798</v>
      </c>
      <c r="P11" s="19"/>
      <c r="Q11" s="22" t="s">
        <v>814</v>
      </c>
      <c r="R11" s="19"/>
      <c r="S11" s="19"/>
      <c r="T11" s="22" t="s">
        <v>751</v>
      </c>
      <c r="U11" s="19"/>
      <c r="W11" s="16" t="s">
        <v>283</v>
      </c>
      <c r="X11" s="16" t="s">
        <v>495</v>
      </c>
      <c r="Y11" s="16" t="s">
        <v>453</v>
      </c>
      <c r="Z11" s="18" t="s">
        <v>676</v>
      </c>
    </row>
    <row r="12" spans="1:26" x14ac:dyDescent="0.25">
      <c r="A12" s="19"/>
      <c r="B12" s="20" t="s">
        <v>503</v>
      </c>
      <c r="C12" s="19"/>
      <c r="E12" s="19"/>
      <c r="F12" s="19"/>
      <c r="G12" s="22" t="s">
        <v>681</v>
      </c>
      <c r="H12" s="19"/>
      <c r="I12" s="22" t="s">
        <v>701</v>
      </c>
      <c r="J12" s="19"/>
      <c r="K12" s="19"/>
      <c r="L12" s="19"/>
      <c r="M12" s="19"/>
      <c r="N12" s="19"/>
      <c r="O12" s="22" t="s">
        <v>799</v>
      </c>
      <c r="P12" s="19"/>
      <c r="Q12" s="22" t="s">
        <v>815</v>
      </c>
      <c r="R12" s="19"/>
      <c r="S12" s="19"/>
      <c r="T12" s="22" t="s">
        <v>752</v>
      </c>
      <c r="U12" s="19"/>
      <c r="W12" s="16" t="s">
        <v>284</v>
      </c>
      <c r="X12" s="16" t="s">
        <v>495</v>
      </c>
      <c r="Y12" s="16" t="s">
        <v>454</v>
      </c>
      <c r="Z12" s="18" t="s">
        <v>677</v>
      </c>
    </row>
    <row r="13" spans="1:26" x14ac:dyDescent="0.25">
      <c r="A13" s="19"/>
      <c r="B13" s="20" t="s">
        <v>491</v>
      </c>
      <c r="C13" s="19"/>
      <c r="E13" s="19"/>
      <c r="F13" s="19"/>
      <c r="G13" s="22" t="s">
        <v>682</v>
      </c>
      <c r="H13" s="19"/>
      <c r="I13" s="22" t="s">
        <v>702</v>
      </c>
      <c r="J13" s="19"/>
      <c r="K13" s="19"/>
      <c r="L13" s="19"/>
      <c r="M13" s="19"/>
      <c r="N13" s="19"/>
      <c r="O13" s="22" t="s">
        <v>800</v>
      </c>
      <c r="P13" s="19"/>
      <c r="Q13" s="22" t="s">
        <v>816</v>
      </c>
      <c r="R13" s="19"/>
      <c r="S13" s="19"/>
      <c r="T13" s="22" t="s">
        <v>753</v>
      </c>
      <c r="U13" s="19"/>
      <c r="W13" s="16" t="s">
        <v>285</v>
      </c>
      <c r="X13" s="16" t="s">
        <v>495</v>
      </c>
      <c r="Y13" s="16" t="s">
        <v>455</v>
      </c>
      <c r="Z13" s="18" t="s">
        <v>678</v>
      </c>
    </row>
    <row r="14" spans="1:26" x14ac:dyDescent="0.25">
      <c r="A14" s="19"/>
      <c r="B14" s="20" t="s">
        <v>498</v>
      </c>
      <c r="C14" s="19"/>
      <c r="E14" s="19"/>
      <c r="F14" s="19"/>
      <c r="G14" s="22" t="s">
        <v>683</v>
      </c>
      <c r="H14" s="19"/>
      <c r="I14" s="22" t="s">
        <v>703</v>
      </c>
      <c r="J14" s="19"/>
      <c r="K14" s="19"/>
      <c r="L14" s="19"/>
      <c r="M14" s="19"/>
      <c r="N14" s="19"/>
      <c r="O14" s="22" t="s">
        <v>801</v>
      </c>
      <c r="P14" s="19"/>
      <c r="Q14" s="22" t="s">
        <v>817</v>
      </c>
      <c r="R14" s="19"/>
      <c r="S14" s="19"/>
      <c r="T14" s="22" t="s">
        <v>754</v>
      </c>
      <c r="U14" s="19"/>
      <c r="W14" s="16" t="s">
        <v>286</v>
      </c>
      <c r="X14" s="16" t="s">
        <v>495</v>
      </c>
      <c r="Y14" s="16" t="s">
        <v>456</v>
      </c>
      <c r="Z14" s="18" t="s">
        <v>679</v>
      </c>
    </row>
    <row r="15" spans="1:26" x14ac:dyDescent="0.25">
      <c r="A15" s="19"/>
      <c r="B15" s="20" t="s">
        <v>472</v>
      </c>
      <c r="C15" s="19"/>
      <c r="E15" s="19"/>
      <c r="F15" s="19"/>
      <c r="G15" s="22" t="s">
        <v>684</v>
      </c>
      <c r="H15" s="19"/>
      <c r="I15" s="22" t="s">
        <v>704</v>
      </c>
      <c r="J15" s="19"/>
      <c r="K15" s="19"/>
      <c r="L15" s="19"/>
      <c r="M15" s="19"/>
      <c r="N15" s="19"/>
      <c r="O15" s="22" t="s">
        <v>802</v>
      </c>
      <c r="P15" s="19"/>
      <c r="Q15" s="22" t="s">
        <v>818</v>
      </c>
      <c r="R15" s="19"/>
      <c r="S15" s="19"/>
      <c r="T15" s="22" t="s">
        <v>755</v>
      </c>
      <c r="U15" s="19"/>
      <c r="W15" s="16" t="s">
        <v>287</v>
      </c>
      <c r="X15" s="16" t="s">
        <v>495</v>
      </c>
      <c r="Y15" s="16" t="s">
        <v>457</v>
      </c>
      <c r="Z15" s="18" t="s">
        <v>680</v>
      </c>
    </row>
    <row r="16" spans="1:26" x14ac:dyDescent="0.25">
      <c r="A16" s="19"/>
      <c r="B16" s="20" t="s">
        <v>494</v>
      </c>
      <c r="C16" s="19"/>
      <c r="E16" s="19"/>
      <c r="F16" s="19"/>
      <c r="G16" s="22" t="s">
        <v>685</v>
      </c>
      <c r="H16" s="19"/>
      <c r="I16" s="22" t="s">
        <v>705</v>
      </c>
      <c r="J16" s="19"/>
      <c r="K16" s="19"/>
      <c r="L16" s="19"/>
      <c r="M16" s="19"/>
      <c r="N16" s="19"/>
      <c r="O16" s="22" t="s">
        <v>803</v>
      </c>
      <c r="P16" s="19"/>
      <c r="Q16" s="22" t="s">
        <v>819</v>
      </c>
      <c r="R16" s="19"/>
      <c r="S16" s="19"/>
      <c r="T16" s="22" t="s">
        <v>756</v>
      </c>
      <c r="U16" s="19"/>
      <c r="W16" s="16" t="s">
        <v>288</v>
      </c>
      <c r="X16" s="16" t="s">
        <v>496</v>
      </c>
      <c r="Y16" s="16" t="s">
        <v>632</v>
      </c>
      <c r="Z16" s="18" t="s">
        <v>681</v>
      </c>
    </row>
    <row r="17" spans="5:26" x14ac:dyDescent="0.25">
      <c r="E17" s="19"/>
      <c r="F17" s="19"/>
      <c r="G17" s="19"/>
      <c r="H17" s="19"/>
      <c r="I17" s="22" t="s">
        <v>706</v>
      </c>
      <c r="J17" s="19"/>
      <c r="K17" s="19"/>
      <c r="L17" s="19"/>
      <c r="M17" s="19"/>
      <c r="N17" s="19"/>
      <c r="O17" s="19"/>
      <c r="P17" s="19"/>
      <c r="Q17" s="22" t="s">
        <v>820</v>
      </c>
      <c r="R17" s="19"/>
      <c r="S17" s="19"/>
      <c r="T17" s="22" t="s">
        <v>757</v>
      </c>
      <c r="U17" s="19"/>
      <c r="W17" s="16" t="s">
        <v>289</v>
      </c>
      <c r="X17" s="16" t="s">
        <v>496</v>
      </c>
      <c r="Y17" s="16" t="s">
        <v>633</v>
      </c>
      <c r="Z17" s="18" t="s">
        <v>682</v>
      </c>
    </row>
    <row r="18" spans="5:26" x14ac:dyDescent="0.25">
      <c r="E18" s="19"/>
      <c r="F18" s="19"/>
      <c r="G18" s="19"/>
      <c r="H18" s="19"/>
      <c r="I18" s="22" t="s">
        <v>707</v>
      </c>
      <c r="J18" s="19"/>
      <c r="K18" s="19"/>
      <c r="L18" s="19"/>
      <c r="M18" s="19"/>
      <c r="N18" s="19"/>
      <c r="O18" s="19"/>
      <c r="P18" s="19"/>
      <c r="Q18" s="22" t="s">
        <v>821</v>
      </c>
      <c r="R18" s="19"/>
      <c r="S18" s="19"/>
      <c r="T18" s="22" t="s">
        <v>758</v>
      </c>
      <c r="U18" s="19"/>
      <c r="W18" s="16" t="s">
        <v>290</v>
      </c>
      <c r="X18" s="16" t="s">
        <v>497</v>
      </c>
      <c r="Y18" s="16" t="s">
        <v>634</v>
      </c>
      <c r="Z18" s="18" t="s">
        <v>683</v>
      </c>
    </row>
    <row r="19" spans="5:26" x14ac:dyDescent="0.25">
      <c r="E19" s="19"/>
      <c r="F19" s="19"/>
      <c r="G19" s="19"/>
      <c r="H19" s="19"/>
      <c r="I19" s="22" t="s">
        <v>708</v>
      </c>
      <c r="J19" s="19"/>
      <c r="K19" s="19"/>
      <c r="L19" s="19"/>
      <c r="M19" s="19"/>
      <c r="N19" s="19"/>
      <c r="O19" s="19"/>
      <c r="P19" s="19"/>
      <c r="Q19" s="22" t="s">
        <v>822</v>
      </c>
      <c r="R19" s="19"/>
      <c r="S19" s="19"/>
      <c r="T19" s="22" t="s">
        <v>759</v>
      </c>
      <c r="U19" s="19"/>
      <c r="W19" s="16" t="s">
        <v>291</v>
      </c>
      <c r="X19" s="16" t="s">
        <v>497</v>
      </c>
      <c r="Y19" s="16" t="s">
        <v>635</v>
      </c>
      <c r="Z19" s="18" t="s">
        <v>684</v>
      </c>
    </row>
    <row r="20" spans="5:26" x14ac:dyDescent="0.25">
      <c r="E20" s="19"/>
      <c r="F20" s="19"/>
      <c r="G20" s="19"/>
      <c r="H20" s="19"/>
      <c r="I20" s="22" t="s">
        <v>709</v>
      </c>
      <c r="J20" s="19"/>
      <c r="K20" s="19"/>
      <c r="L20" s="19"/>
      <c r="M20" s="19"/>
      <c r="N20" s="19"/>
      <c r="O20" s="19"/>
      <c r="P20" s="19"/>
      <c r="Q20" s="22" t="s">
        <v>823</v>
      </c>
      <c r="R20" s="19"/>
      <c r="S20" s="19"/>
      <c r="T20" s="22" t="s">
        <v>760</v>
      </c>
      <c r="U20" s="19"/>
      <c r="W20" s="16" t="s">
        <v>292</v>
      </c>
      <c r="X20" s="16" t="s">
        <v>496</v>
      </c>
      <c r="Y20" s="16" t="s">
        <v>636</v>
      </c>
      <c r="Z20" s="18" t="s">
        <v>685</v>
      </c>
    </row>
    <row r="21" spans="5:26" x14ac:dyDescent="0.25">
      <c r="E21" s="19"/>
      <c r="F21" s="19"/>
      <c r="G21" s="19"/>
      <c r="H21" s="19"/>
      <c r="I21" s="22" t="s">
        <v>710</v>
      </c>
      <c r="J21" s="19"/>
      <c r="K21" s="19"/>
      <c r="L21" s="19"/>
      <c r="M21" s="19"/>
      <c r="N21" s="19"/>
      <c r="O21" s="19"/>
      <c r="P21" s="19"/>
      <c r="Q21" s="22" t="s">
        <v>824</v>
      </c>
      <c r="R21" s="19"/>
      <c r="S21" s="19"/>
      <c r="T21" s="22" t="s">
        <v>761</v>
      </c>
      <c r="U21" s="19"/>
      <c r="W21" s="16" t="s">
        <v>371</v>
      </c>
      <c r="X21" s="16" t="s">
        <v>467</v>
      </c>
      <c r="Y21" s="16" t="s">
        <v>581</v>
      </c>
      <c r="Z21" s="18" t="s">
        <v>686</v>
      </c>
    </row>
    <row r="22" spans="5:26" x14ac:dyDescent="0.25">
      <c r="E22" s="19"/>
      <c r="F22" s="19"/>
      <c r="G22" s="19"/>
      <c r="H22" s="19"/>
      <c r="I22" s="22" t="s">
        <v>711</v>
      </c>
      <c r="J22" s="19"/>
      <c r="K22" s="19"/>
      <c r="L22" s="19"/>
      <c r="M22" s="19"/>
      <c r="N22" s="19"/>
      <c r="O22" s="19"/>
      <c r="P22" s="19"/>
      <c r="Q22" s="22" t="s">
        <v>825</v>
      </c>
      <c r="R22" s="19"/>
      <c r="S22" s="19"/>
      <c r="T22" s="22" t="s">
        <v>762</v>
      </c>
      <c r="U22" s="19"/>
      <c r="W22" s="16" t="s">
        <v>372</v>
      </c>
      <c r="X22" s="16" t="s">
        <v>467</v>
      </c>
      <c r="Y22" s="16" t="s">
        <v>582</v>
      </c>
      <c r="Z22" s="18" t="s">
        <v>687</v>
      </c>
    </row>
    <row r="23" spans="5:26" x14ac:dyDescent="0.25">
      <c r="E23" s="19"/>
      <c r="F23" s="19"/>
      <c r="G23" s="19"/>
      <c r="H23" s="19"/>
      <c r="I23" s="22" t="s">
        <v>712</v>
      </c>
      <c r="J23" s="19"/>
      <c r="K23" s="19"/>
      <c r="L23" s="19"/>
      <c r="M23" s="19"/>
      <c r="N23" s="19"/>
      <c r="O23" s="19"/>
      <c r="P23" s="19"/>
      <c r="Q23" s="22" t="s">
        <v>826</v>
      </c>
      <c r="R23" s="19"/>
      <c r="S23" s="19"/>
      <c r="T23" s="22" t="s">
        <v>763</v>
      </c>
      <c r="U23" s="19"/>
      <c r="W23" s="16" t="s">
        <v>373</v>
      </c>
      <c r="X23" s="16" t="s">
        <v>467</v>
      </c>
      <c r="Y23" s="16" t="s">
        <v>583</v>
      </c>
      <c r="Z23" s="18" t="s">
        <v>688</v>
      </c>
    </row>
    <row r="24" spans="5:26" x14ac:dyDescent="0.25">
      <c r="E24" s="19"/>
      <c r="F24" s="19"/>
      <c r="G24" s="19"/>
      <c r="H24" s="19"/>
      <c r="I24" s="22" t="s">
        <v>713</v>
      </c>
      <c r="J24" s="19"/>
      <c r="K24" s="19"/>
      <c r="L24" s="19"/>
      <c r="M24" s="19"/>
      <c r="N24" s="19"/>
      <c r="O24" s="19"/>
      <c r="P24" s="19"/>
      <c r="Q24" s="22" t="s">
        <v>827</v>
      </c>
      <c r="R24" s="19"/>
      <c r="S24" s="19"/>
      <c r="T24" s="22" t="s">
        <v>764</v>
      </c>
      <c r="U24" s="19"/>
      <c r="W24" s="16" t="s">
        <v>374</v>
      </c>
      <c r="X24" s="16" t="s">
        <v>467</v>
      </c>
      <c r="Y24" s="16" t="s">
        <v>584</v>
      </c>
      <c r="Z24" s="18" t="s">
        <v>689</v>
      </c>
    </row>
    <row r="25" spans="5:26" x14ac:dyDescent="0.25">
      <c r="E25" s="19"/>
      <c r="F25" s="19"/>
      <c r="G25" s="19"/>
      <c r="H25" s="19"/>
      <c r="I25" s="22" t="s">
        <v>714</v>
      </c>
      <c r="J25" s="19"/>
      <c r="K25" s="19"/>
      <c r="L25" s="19"/>
      <c r="M25" s="19"/>
      <c r="N25" s="19"/>
      <c r="O25" s="19"/>
      <c r="P25" s="19"/>
      <c r="Q25" s="22" t="s">
        <v>828</v>
      </c>
      <c r="R25" s="19"/>
      <c r="S25" s="19"/>
      <c r="T25" s="22" t="s">
        <v>765</v>
      </c>
      <c r="U25" s="19"/>
      <c r="W25" s="16" t="s">
        <v>375</v>
      </c>
      <c r="X25" s="16" t="s">
        <v>467</v>
      </c>
      <c r="Y25" s="16" t="s">
        <v>585</v>
      </c>
      <c r="Z25" s="18" t="s">
        <v>690</v>
      </c>
    </row>
    <row r="26" spans="5:26" x14ac:dyDescent="0.25">
      <c r="E26" s="19"/>
      <c r="F26" s="19"/>
      <c r="G26" s="19"/>
      <c r="H26" s="19"/>
      <c r="I26" s="22" t="s">
        <v>715</v>
      </c>
      <c r="J26" s="19"/>
      <c r="K26" s="19"/>
      <c r="L26" s="19"/>
      <c r="M26" s="19"/>
      <c r="N26" s="19"/>
      <c r="O26" s="19"/>
      <c r="P26" s="19"/>
      <c r="Q26" s="22" t="s">
        <v>829</v>
      </c>
      <c r="R26" s="19"/>
      <c r="S26" s="19"/>
      <c r="T26" s="22" t="s">
        <v>766</v>
      </c>
      <c r="U26" s="19"/>
      <c r="W26" s="16" t="s">
        <v>329</v>
      </c>
      <c r="X26" s="16" t="s">
        <v>501</v>
      </c>
      <c r="Y26" s="16" t="s">
        <v>539</v>
      </c>
      <c r="Z26" s="18" t="s">
        <v>691</v>
      </c>
    </row>
    <row r="27" spans="5:26" x14ac:dyDescent="0.25">
      <c r="E27" s="19"/>
      <c r="F27" s="19"/>
      <c r="G27" s="19"/>
      <c r="H27" s="19"/>
      <c r="I27" s="22" t="s">
        <v>716</v>
      </c>
      <c r="J27" s="19"/>
      <c r="K27" s="19"/>
      <c r="L27" s="19"/>
      <c r="M27" s="19"/>
      <c r="N27" s="19"/>
      <c r="O27" s="19"/>
      <c r="P27" s="19"/>
      <c r="Q27" s="22" t="s">
        <v>830</v>
      </c>
      <c r="R27" s="19"/>
      <c r="S27" s="19"/>
      <c r="T27" s="22" t="s">
        <v>767</v>
      </c>
      <c r="U27" s="19"/>
      <c r="W27" s="16" t="s">
        <v>330</v>
      </c>
      <c r="X27" s="16" t="s">
        <v>501</v>
      </c>
      <c r="Y27" s="16" t="s">
        <v>540</v>
      </c>
      <c r="Z27" s="18" t="s">
        <v>692</v>
      </c>
    </row>
    <row r="28" spans="5:26" x14ac:dyDescent="0.25">
      <c r="E28" s="19"/>
      <c r="F28" s="19"/>
      <c r="G28" s="19"/>
      <c r="H28" s="19"/>
      <c r="I28" s="22" t="s">
        <v>717</v>
      </c>
      <c r="J28" s="19"/>
      <c r="K28" s="19"/>
      <c r="L28" s="19"/>
      <c r="M28" s="19"/>
      <c r="N28" s="19"/>
      <c r="O28" s="19"/>
      <c r="P28" s="19"/>
      <c r="Q28" s="22" t="s">
        <v>831</v>
      </c>
      <c r="R28" s="19"/>
      <c r="S28" s="19"/>
      <c r="T28" s="22" t="s">
        <v>768</v>
      </c>
      <c r="U28" s="19"/>
      <c r="W28" s="16" t="s">
        <v>331</v>
      </c>
      <c r="X28" s="16" t="s">
        <v>501</v>
      </c>
      <c r="Y28" s="16" t="s">
        <v>541</v>
      </c>
      <c r="Z28" s="18" t="s">
        <v>693</v>
      </c>
    </row>
    <row r="29" spans="5:26" x14ac:dyDescent="0.25">
      <c r="E29" s="19"/>
      <c r="F29" s="19"/>
      <c r="G29" s="19"/>
      <c r="H29" s="19"/>
      <c r="I29" s="22" t="s">
        <v>718</v>
      </c>
      <c r="J29" s="19"/>
      <c r="K29" s="19"/>
      <c r="L29" s="19"/>
      <c r="M29" s="19"/>
      <c r="N29" s="19"/>
      <c r="O29" s="19"/>
      <c r="P29" s="19"/>
      <c r="Q29" s="22" t="s">
        <v>832</v>
      </c>
      <c r="R29" s="19"/>
      <c r="S29" s="19"/>
      <c r="T29" s="22" t="s">
        <v>769</v>
      </c>
      <c r="U29" s="19"/>
      <c r="W29" s="16" t="s">
        <v>332</v>
      </c>
      <c r="X29" s="16" t="s">
        <v>501</v>
      </c>
      <c r="Y29" s="16" t="s">
        <v>542</v>
      </c>
      <c r="Z29" s="18" t="s">
        <v>694</v>
      </c>
    </row>
    <row r="30" spans="5:26" x14ac:dyDescent="0.25">
      <c r="E30" s="19"/>
      <c r="F30" s="19"/>
      <c r="G30" s="19"/>
      <c r="H30" s="19"/>
      <c r="I30" s="22" t="s">
        <v>719</v>
      </c>
      <c r="J30" s="19"/>
      <c r="K30" s="19"/>
      <c r="L30" s="19"/>
      <c r="M30" s="19"/>
      <c r="N30" s="19"/>
      <c r="O30" s="19"/>
      <c r="P30" s="19"/>
      <c r="Q30" s="22" t="s">
        <v>833</v>
      </c>
      <c r="R30" s="19"/>
      <c r="S30" s="19"/>
      <c r="T30" s="22" t="s">
        <v>770</v>
      </c>
      <c r="U30" s="19"/>
      <c r="W30" s="16" t="s">
        <v>333</v>
      </c>
      <c r="X30" s="16" t="s">
        <v>501</v>
      </c>
      <c r="Y30" s="16" t="s">
        <v>543</v>
      </c>
      <c r="Z30" s="18" t="s">
        <v>695</v>
      </c>
    </row>
    <row r="31" spans="5:26" x14ac:dyDescent="0.25">
      <c r="E31" s="19"/>
      <c r="F31" s="19"/>
      <c r="G31" s="19"/>
      <c r="H31" s="19"/>
      <c r="I31" s="22" t="s">
        <v>720</v>
      </c>
      <c r="J31" s="19"/>
      <c r="K31" s="19"/>
      <c r="L31" s="19"/>
      <c r="M31" s="19"/>
      <c r="N31" s="19"/>
      <c r="O31" s="19"/>
      <c r="P31" s="19"/>
      <c r="Q31" s="22" t="s">
        <v>834</v>
      </c>
      <c r="R31" s="19"/>
      <c r="S31" s="19"/>
      <c r="T31" s="22" t="s">
        <v>771</v>
      </c>
      <c r="U31" s="19"/>
      <c r="W31" s="16" t="s">
        <v>334</v>
      </c>
      <c r="X31" s="16" t="s">
        <v>501</v>
      </c>
      <c r="Y31" s="16" t="s">
        <v>544</v>
      </c>
      <c r="Z31" s="18" t="s">
        <v>696</v>
      </c>
    </row>
    <row r="32" spans="5:26" x14ac:dyDescent="0.25">
      <c r="E32" s="19"/>
      <c r="F32" s="19"/>
      <c r="G32" s="19"/>
      <c r="H32" s="19"/>
      <c r="I32" s="22" t="s">
        <v>721</v>
      </c>
      <c r="J32" s="19"/>
      <c r="K32" s="19"/>
      <c r="L32" s="19"/>
      <c r="M32" s="19"/>
      <c r="N32" s="19"/>
      <c r="O32" s="19"/>
      <c r="P32" s="19"/>
      <c r="Q32" s="22" t="s">
        <v>835</v>
      </c>
      <c r="R32" s="19"/>
      <c r="S32" s="19"/>
      <c r="T32" s="22" t="s">
        <v>772</v>
      </c>
      <c r="U32" s="19"/>
      <c r="W32" s="16" t="s">
        <v>335</v>
      </c>
      <c r="X32" s="16" t="s">
        <v>501</v>
      </c>
      <c r="Y32" s="16" t="s">
        <v>545</v>
      </c>
      <c r="Z32" s="18" t="s">
        <v>697</v>
      </c>
    </row>
    <row r="33" spans="5:26" x14ac:dyDescent="0.25">
      <c r="E33" s="19"/>
      <c r="F33" s="19"/>
      <c r="G33" s="19"/>
      <c r="H33" s="19"/>
      <c r="I33" s="22" t="s">
        <v>722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W33" s="16" t="s">
        <v>336</v>
      </c>
      <c r="X33" s="16" t="s">
        <v>501</v>
      </c>
      <c r="Y33" s="16" t="s">
        <v>546</v>
      </c>
      <c r="Z33" s="18" t="s">
        <v>698</v>
      </c>
    </row>
    <row r="34" spans="5:26" x14ac:dyDescent="0.25">
      <c r="E34" s="19"/>
      <c r="F34" s="19"/>
      <c r="G34" s="19"/>
      <c r="H34" s="19"/>
      <c r="I34" s="22" t="s">
        <v>723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W34" s="16" t="s">
        <v>337</v>
      </c>
      <c r="X34" s="16" t="s">
        <v>501</v>
      </c>
      <c r="Y34" s="16" t="s">
        <v>547</v>
      </c>
      <c r="Z34" s="18" t="s">
        <v>699</v>
      </c>
    </row>
    <row r="35" spans="5:26" x14ac:dyDescent="0.25">
      <c r="E35" s="19"/>
      <c r="F35" s="19"/>
      <c r="G35" s="19"/>
      <c r="H35" s="19"/>
      <c r="I35" s="22" t="s">
        <v>724</v>
      </c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W35" s="16" t="s">
        <v>338</v>
      </c>
      <c r="X35" s="16" t="s">
        <v>501</v>
      </c>
      <c r="Y35" s="16" t="s">
        <v>548</v>
      </c>
      <c r="Z35" s="18" t="s">
        <v>700</v>
      </c>
    </row>
    <row r="36" spans="5:26" x14ac:dyDescent="0.25">
      <c r="E36" s="19"/>
      <c r="F36" s="19"/>
      <c r="G36" s="19"/>
      <c r="H36" s="19"/>
      <c r="I36" s="22" t="s">
        <v>725</v>
      </c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W36" s="16" t="s">
        <v>339</v>
      </c>
      <c r="X36" s="16" t="s">
        <v>501</v>
      </c>
      <c r="Y36" s="16" t="s">
        <v>549</v>
      </c>
      <c r="Z36" s="18" t="s">
        <v>701</v>
      </c>
    </row>
    <row r="37" spans="5:26" x14ac:dyDescent="0.25">
      <c r="E37" s="19"/>
      <c r="F37" s="19"/>
      <c r="G37" s="19"/>
      <c r="H37" s="19"/>
      <c r="I37" s="22" t="s">
        <v>726</v>
      </c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W37" s="16" t="s">
        <v>340</v>
      </c>
      <c r="X37" s="16" t="s">
        <v>501</v>
      </c>
      <c r="Y37" s="16" t="s">
        <v>550</v>
      </c>
      <c r="Z37" s="18" t="s">
        <v>702</v>
      </c>
    </row>
    <row r="38" spans="5:26" x14ac:dyDescent="0.25">
      <c r="E38" s="19"/>
      <c r="F38" s="19"/>
      <c r="G38" s="19"/>
      <c r="H38" s="19"/>
      <c r="I38" s="22" t="s">
        <v>727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W38" s="16" t="s">
        <v>341</v>
      </c>
      <c r="X38" s="16" t="s">
        <v>501</v>
      </c>
      <c r="Y38" s="16" t="s">
        <v>551</v>
      </c>
      <c r="Z38" s="18" t="s">
        <v>703</v>
      </c>
    </row>
    <row r="39" spans="5:26" x14ac:dyDescent="0.25">
      <c r="E39" s="19"/>
      <c r="F39" s="19"/>
      <c r="G39" s="19"/>
      <c r="H39" s="19"/>
      <c r="I39" s="22" t="s">
        <v>728</v>
      </c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W39" s="16" t="s">
        <v>342</v>
      </c>
      <c r="X39" s="16" t="s">
        <v>501</v>
      </c>
      <c r="Y39" s="16" t="s">
        <v>552</v>
      </c>
      <c r="Z39" s="18" t="s">
        <v>704</v>
      </c>
    </row>
    <row r="40" spans="5:26" x14ac:dyDescent="0.25">
      <c r="E40" s="19"/>
      <c r="F40" s="19"/>
      <c r="G40" s="19"/>
      <c r="H40" s="19"/>
      <c r="I40" s="22" t="s">
        <v>729</v>
      </c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W40" s="16" t="s">
        <v>343</v>
      </c>
      <c r="X40" s="16" t="s">
        <v>501</v>
      </c>
      <c r="Y40" s="16" t="s">
        <v>553</v>
      </c>
      <c r="Z40" s="18" t="s">
        <v>705</v>
      </c>
    </row>
    <row r="41" spans="5:26" x14ac:dyDescent="0.25">
      <c r="E41" s="19"/>
      <c r="F41" s="19"/>
      <c r="G41" s="19"/>
      <c r="H41" s="19"/>
      <c r="I41" s="22" t="s">
        <v>730</v>
      </c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W41" s="16" t="s">
        <v>344</v>
      </c>
      <c r="X41" s="16" t="s">
        <v>501</v>
      </c>
      <c r="Y41" s="16" t="s">
        <v>554</v>
      </c>
      <c r="Z41" s="18" t="s">
        <v>706</v>
      </c>
    </row>
    <row r="42" spans="5:26" x14ac:dyDescent="0.25">
      <c r="E42" s="19"/>
      <c r="F42" s="19"/>
      <c r="G42" s="19"/>
      <c r="H42" s="19"/>
      <c r="I42" s="22" t="s">
        <v>731</v>
      </c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W42" s="16" t="s">
        <v>345</v>
      </c>
      <c r="X42" s="16" t="s">
        <v>501</v>
      </c>
      <c r="Y42" s="16" t="s">
        <v>555</v>
      </c>
      <c r="Z42" s="18" t="s">
        <v>707</v>
      </c>
    </row>
    <row r="43" spans="5:26" x14ac:dyDescent="0.25">
      <c r="E43" s="19"/>
      <c r="F43" s="19"/>
      <c r="G43" s="19"/>
      <c r="H43" s="19"/>
      <c r="I43" s="22" t="s">
        <v>732</v>
      </c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W43" s="16" t="s">
        <v>346</v>
      </c>
      <c r="X43" s="16" t="s">
        <v>501</v>
      </c>
      <c r="Y43" s="16" t="s">
        <v>556</v>
      </c>
      <c r="Z43" s="18" t="s">
        <v>708</v>
      </c>
    </row>
    <row r="44" spans="5:26" x14ac:dyDescent="0.25">
      <c r="W44" s="16" t="s">
        <v>347</v>
      </c>
      <c r="X44" s="16" t="s">
        <v>501</v>
      </c>
      <c r="Y44" s="16" t="s">
        <v>557</v>
      </c>
      <c r="Z44" s="18" t="s">
        <v>709</v>
      </c>
    </row>
    <row r="45" spans="5:26" x14ac:dyDescent="0.25">
      <c r="W45" s="16" t="s">
        <v>348</v>
      </c>
      <c r="X45" s="16" t="s">
        <v>501</v>
      </c>
      <c r="Y45" s="16" t="s">
        <v>558</v>
      </c>
      <c r="Z45" s="18" t="s">
        <v>710</v>
      </c>
    </row>
    <row r="46" spans="5:26" x14ac:dyDescent="0.25">
      <c r="W46" s="16" t="s">
        <v>349</v>
      </c>
      <c r="X46" s="16" t="s">
        <v>501</v>
      </c>
      <c r="Y46" s="16" t="s">
        <v>559</v>
      </c>
      <c r="Z46" s="18" t="s">
        <v>711</v>
      </c>
    </row>
    <row r="47" spans="5:26" x14ac:dyDescent="0.25">
      <c r="W47" s="16" t="s">
        <v>350</v>
      </c>
      <c r="X47" s="16" t="s">
        <v>501</v>
      </c>
      <c r="Y47" s="16" t="s">
        <v>560</v>
      </c>
      <c r="Z47" s="18" t="s">
        <v>712</v>
      </c>
    </row>
    <row r="48" spans="5:26" x14ac:dyDescent="0.25">
      <c r="W48" s="16" t="s">
        <v>351</v>
      </c>
      <c r="X48" s="16" t="s">
        <v>501</v>
      </c>
      <c r="Y48" s="16" t="s">
        <v>561</v>
      </c>
      <c r="Z48" s="18" t="s">
        <v>713</v>
      </c>
    </row>
    <row r="49" spans="23:26" x14ac:dyDescent="0.25">
      <c r="W49" s="16" t="s">
        <v>352</v>
      </c>
      <c r="X49" s="16" t="s">
        <v>501</v>
      </c>
      <c r="Y49" s="16" t="s">
        <v>562</v>
      </c>
      <c r="Z49" s="18" t="s">
        <v>714</v>
      </c>
    </row>
    <row r="50" spans="23:26" x14ac:dyDescent="0.25">
      <c r="W50" s="16" t="s">
        <v>353</v>
      </c>
      <c r="X50" s="16" t="s">
        <v>501</v>
      </c>
      <c r="Y50" s="16" t="s">
        <v>563</v>
      </c>
      <c r="Z50" s="18" t="s">
        <v>715</v>
      </c>
    </row>
    <row r="51" spans="23:26" x14ac:dyDescent="0.25">
      <c r="W51" s="16" t="s">
        <v>354</v>
      </c>
      <c r="X51" s="16" t="s">
        <v>501</v>
      </c>
      <c r="Y51" s="16" t="s">
        <v>564</v>
      </c>
      <c r="Z51" s="18" t="s">
        <v>716</v>
      </c>
    </row>
    <row r="52" spans="23:26" x14ac:dyDescent="0.25">
      <c r="W52" s="16" t="s">
        <v>355</v>
      </c>
      <c r="X52" s="16" t="s">
        <v>501</v>
      </c>
      <c r="Y52" s="16" t="s">
        <v>565</v>
      </c>
      <c r="Z52" s="18" t="s">
        <v>717</v>
      </c>
    </row>
    <row r="53" spans="23:26" x14ac:dyDescent="0.25">
      <c r="W53" s="16" t="s">
        <v>356</v>
      </c>
      <c r="X53" s="16" t="s">
        <v>501</v>
      </c>
      <c r="Y53" s="16" t="s">
        <v>566</v>
      </c>
      <c r="Z53" s="18" t="s">
        <v>718</v>
      </c>
    </row>
    <row r="54" spans="23:26" x14ac:dyDescent="0.25">
      <c r="W54" s="16" t="s">
        <v>357</v>
      </c>
      <c r="X54" s="16" t="s">
        <v>501</v>
      </c>
      <c r="Y54" s="16" t="s">
        <v>567</v>
      </c>
      <c r="Z54" s="18" t="s">
        <v>719</v>
      </c>
    </row>
    <row r="55" spans="23:26" x14ac:dyDescent="0.25">
      <c r="W55" s="16" t="s">
        <v>358</v>
      </c>
      <c r="X55" s="16" t="s">
        <v>501</v>
      </c>
      <c r="Y55" s="16" t="s">
        <v>568</v>
      </c>
      <c r="Z55" s="18" t="s">
        <v>720</v>
      </c>
    </row>
    <row r="56" spans="23:26" x14ac:dyDescent="0.25">
      <c r="W56" s="16" t="s">
        <v>359</v>
      </c>
      <c r="X56" s="16" t="s">
        <v>501</v>
      </c>
      <c r="Y56" s="16" t="s">
        <v>569</v>
      </c>
      <c r="Z56" s="18" t="s">
        <v>721</v>
      </c>
    </row>
    <row r="57" spans="23:26" x14ac:dyDescent="0.25">
      <c r="W57" s="16" t="s">
        <v>360</v>
      </c>
      <c r="X57" s="16" t="s">
        <v>501</v>
      </c>
      <c r="Y57" s="16" t="s">
        <v>570</v>
      </c>
      <c r="Z57" s="18" t="s">
        <v>722</v>
      </c>
    </row>
    <row r="58" spans="23:26" x14ac:dyDescent="0.25">
      <c r="W58" s="16" t="s">
        <v>361</v>
      </c>
      <c r="X58" s="16" t="s">
        <v>501</v>
      </c>
      <c r="Y58" s="16" t="s">
        <v>571</v>
      </c>
      <c r="Z58" s="18" t="s">
        <v>723</v>
      </c>
    </row>
    <row r="59" spans="23:26" x14ac:dyDescent="0.25">
      <c r="W59" s="16" t="s">
        <v>362</v>
      </c>
      <c r="X59" s="16" t="s">
        <v>501</v>
      </c>
      <c r="Y59" s="16" t="s">
        <v>572</v>
      </c>
      <c r="Z59" s="18" t="s">
        <v>724</v>
      </c>
    </row>
    <row r="60" spans="23:26" x14ac:dyDescent="0.25">
      <c r="W60" s="16" t="s">
        <v>363</v>
      </c>
      <c r="X60" s="16" t="s">
        <v>501</v>
      </c>
      <c r="Y60" s="16" t="s">
        <v>573</v>
      </c>
      <c r="Z60" s="18" t="s">
        <v>725</v>
      </c>
    </row>
    <row r="61" spans="23:26" x14ac:dyDescent="0.25">
      <c r="W61" s="16" t="s">
        <v>364</v>
      </c>
      <c r="X61" s="16" t="s">
        <v>501</v>
      </c>
      <c r="Y61" s="16" t="s">
        <v>574</v>
      </c>
      <c r="Z61" s="18" t="s">
        <v>726</v>
      </c>
    </row>
    <row r="62" spans="23:26" x14ac:dyDescent="0.25">
      <c r="W62" s="16" t="s">
        <v>365</v>
      </c>
      <c r="X62" s="16" t="s">
        <v>501</v>
      </c>
      <c r="Y62" s="16" t="s">
        <v>575</v>
      </c>
      <c r="Z62" s="18" t="s">
        <v>727</v>
      </c>
    </row>
    <row r="63" spans="23:26" x14ac:dyDescent="0.25">
      <c r="W63" s="16" t="s">
        <v>366</v>
      </c>
      <c r="X63" s="16" t="s">
        <v>501</v>
      </c>
      <c r="Y63" s="16" t="s">
        <v>576</v>
      </c>
      <c r="Z63" s="18" t="s">
        <v>728</v>
      </c>
    </row>
    <row r="64" spans="23:26" x14ac:dyDescent="0.25">
      <c r="W64" s="16" t="s">
        <v>367</v>
      </c>
      <c r="X64" s="16" t="s">
        <v>501</v>
      </c>
      <c r="Y64" s="16" t="s">
        <v>577</v>
      </c>
      <c r="Z64" s="18" t="s">
        <v>729</v>
      </c>
    </row>
    <row r="65" spans="23:26" x14ac:dyDescent="0.25">
      <c r="W65" s="16" t="s">
        <v>368</v>
      </c>
      <c r="X65" s="16" t="s">
        <v>501</v>
      </c>
      <c r="Y65" s="16" t="s">
        <v>578</v>
      </c>
      <c r="Z65" s="18" t="s">
        <v>730</v>
      </c>
    </row>
    <row r="66" spans="23:26" x14ac:dyDescent="0.25">
      <c r="W66" s="16" t="s">
        <v>369</v>
      </c>
      <c r="X66" s="16" t="s">
        <v>501</v>
      </c>
      <c r="Y66" s="16" t="s">
        <v>579</v>
      </c>
      <c r="Z66" s="18" t="s">
        <v>731</v>
      </c>
    </row>
    <row r="67" spans="23:26" x14ac:dyDescent="0.25">
      <c r="W67" s="16" t="s">
        <v>370</v>
      </c>
      <c r="X67" s="16" t="s">
        <v>501</v>
      </c>
      <c r="Y67" s="16" t="s">
        <v>580</v>
      </c>
      <c r="Z67" s="18" t="s">
        <v>732</v>
      </c>
    </row>
    <row r="68" spans="23:26" x14ac:dyDescent="0.25">
      <c r="W68" s="16" t="s">
        <v>376</v>
      </c>
      <c r="X68" s="16" t="s">
        <v>502</v>
      </c>
      <c r="Y68" s="16" t="s">
        <v>468</v>
      </c>
      <c r="Z68" s="18" t="s">
        <v>733</v>
      </c>
    </row>
    <row r="69" spans="23:26" x14ac:dyDescent="0.25">
      <c r="W69" s="16" t="s">
        <v>377</v>
      </c>
      <c r="X69" s="16" t="s">
        <v>502</v>
      </c>
      <c r="Y69" s="16" t="s">
        <v>469</v>
      </c>
      <c r="Z69" s="18" t="s">
        <v>734</v>
      </c>
    </row>
    <row r="70" spans="23:26" x14ac:dyDescent="0.25">
      <c r="W70" s="16" t="s">
        <v>378</v>
      </c>
      <c r="X70" s="16" t="s">
        <v>502</v>
      </c>
      <c r="Y70" s="16" t="s">
        <v>470</v>
      </c>
      <c r="Z70" s="18" t="s">
        <v>735</v>
      </c>
    </row>
    <row r="71" spans="23:26" x14ac:dyDescent="0.25">
      <c r="W71" s="16" t="s">
        <v>379</v>
      </c>
      <c r="X71" s="16" t="s">
        <v>502</v>
      </c>
      <c r="Y71" s="16" t="s">
        <v>471</v>
      </c>
      <c r="Z71" s="18" t="s">
        <v>736</v>
      </c>
    </row>
    <row r="72" spans="23:26" x14ac:dyDescent="0.25">
      <c r="W72" s="16" t="s">
        <v>324</v>
      </c>
      <c r="X72" s="16" t="s">
        <v>499</v>
      </c>
      <c r="Y72" s="16" t="s">
        <v>466</v>
      </c>
      <c r="Z72" s="18" t="s">
        <v>737</v>
      </c>
    </row>
    <row r="73" spans="23:26" x14ac:dyDescent="0.25">
      <c r="W73" s="16" t="s">
        <v>325</v>
      </c>
      <c r="X73" s="16" t="s">
        <v>500</v>
      </c>
      <c r="Y73" s="16" t="s">
        <v>535</v>
      </c>
      <c r="Z73" s="18" t="s">
        <v>738</v>
      </c>
    </row>
    <row r="74" spans="23:26" x14ac:dyDescent="0.25">
      <c r="W74" s="16" t="s">
        <v>326</v>
      </c>
      <c r="X74" s="16" t="s">
        <v>500</v>
      </c>
      <c r="Y74" s="16" t="s">
        <v>536</v>
      </c>
      <c r="Z74" s="18" t="s">
        <v>739</v>
      </c>
    </row>
    <row r="75" spans="23:26" x14ac:dyDescent="0.25">
      <c r="W75" s="16" t="s">
        <v>327</v>
      </c>
      <c r="X75" s="16" t="s">
        <v>500</v>
      </c>
      <c r="Y75" s="16" t="s">
        <v>537</v>
      </c>
      <c r="Z75" s="18" t="s">
        <v>740</v>
      </c>
    </row>
    <row r="76" spans="23:26" x14ac:dyDescent="0.25">
      <c r="W76" s="16" t="s">
        <v>328</v>
      </c>
      <c r="X76" s="16" t="s">
        <v>500</v>
      </c>
      <c r="Y76" s="16" t="s">
        <v>538</v>
      </c>
      <c r="Z76" s="18" t="s">
        <v>741</v>
      </c>
    </row>
    <row r="77" spans="23:26" x14ac:dyDescent="0.25">
      <c r="W77" s="16" t="s">
        <v>272</v>
      </c>
      <c r="X77" s="16" t="s">
        <v>492</v>
      </c>
      <c r="Y77" s="16" t="s">
        <v>506</v>
      </c>
      <c r="Z77" s="18" t="s">
        <v>742</v>
      </c>
    </row>
    <row r="78" spans="23:26" x14ac:dyDescent="0.25">
      <c r="W78" s="16" t="s">
        <v>273</v>
      </c>
      <c r="X78" s="16" t="s">
        <v>492</v>
      </c>
      <c r="Y78" s="16" t="s">
        <v>507</v>
      </c>
      <c r="Z78" s="18" t="s">
        <v>743</v>
      </c>
    </row>
    <row r="79" spans="23:26" x14ac:dyDescent="0.25">
      <c r="W79" s="16" t="s">
        <v>411</v>
      </c>
      <c r="X79" s="16" t="s">
        <v>492</v>
      </c>
      <c r="Y79" s="16" t="s">
        <v>598</v>
      </c>
      <c r="Z79" s="18" t="s">
        <v>744</v>
      </c>
    </row>
    <row r="80" spans="23:26" x14ac:dyDescent="0.25">
      <c r="W80" s="16" t="s">
        <v>412</v>
      </c>
      <c r="X80" s="16" t="s">
        <v>492</v>
      </c>
      <c r="Y80" s="16" t="s">
        <v>599</v>
      </c>
      <c r="Z80" s="18" t="s">
        <v>745</v>
      </c>
    </row>
    <row r="81" spans="23:26" x14ac:dyDescent="0.25">
      <c r="W81" s="16" t="s">
        <v>413</v>
      </c>
      <c r="X81" s="16" t="s">
        <v>492</v>
      </c>
      <c r="Y81" s="16" t="s">
        <v>600</v>
      </c>
      <c r="Z81" s="18" t="s">
        <v>746</v>
      </c>
    </row>
    <row r="82" spans="23:26" x14ac:dyDescent="0.25">
      <c r="W82" s="16" t="s">
        <v>414</v>
      </c>
      <c r="X82" s="16" t="s">
        <v>492</v>
      </c>
      <c r="Y82" s="16" t="s">
        <v>601</v>
      </c>
      <c r="Z82" s="18" t="s">
        <v>747</v>
      </c>
    </row>
    <row r="83" spans="23:26" x14ac:dyDescent="0.25">
      <c r="W83" s="16" t="s">
        <v>415</v>
      </c>
      <c r="X83" s="16" t="s">
        <v>492</v>
      </c>
      <c r="Y83" s="16" t="s">
        <v>602</v>
      </c>
      <c r="Z83" s="18" t="s">
        <v>748</v>
      </c>
    </row>
    <row r="84" spans="23:26" x14ac:dyDescent="0.25">
      <c r="W84" s="16" t="s">
        <v>416</v>
      </c>
      <c r="X84" s="16" t="s">
        <v>492</v>
      </c>
      <c r="Y84" s="16" t="s">
        <v>603</v>
      </c>
      <c r="Z84" s="18" t="s">
        <v>749</v>
      </c>
    </row>
    <row r="85" spans="23:26" x14ac:dyDescent="0.25">
      <c r="W85" s="16" t="s">
        <v>417</v>
      </c>
      <c r="X85" s="16" t="s">
        <v>492</v>
      </c>
      <c r="Y85" s="16" t="s">
        <v>604</v>
      </c>
      <c r="Z85" s="18" t="s">
        <v>750</v>
      </c>
    </row>
    <row r="86" spans="23:26" x14ac:dyDescent="0.25">
      <c r="W86" s="16" t="s">
        <v>418</v>
      </c>
      <c r="X86" s="16" t="s">
        <v>492</v>
      </c>
      <c r="Y86" s="16" t="s">
        <v>605</v>
      </c>
      <c r="Z86" s="18" t="s">
        <v>751</v>
      </c>
    </row>
    <row r="87" spans="23:26" x14ac:dyDescent="0.25">
      <c r="W87" s="16" t="s">
        <v>419</v>
      </c>
      <c r="X87" s="16" t="s">
        <v>492</v>
      </c>
      <c r="Y87" s="16" t="s">
        <v>606</v>
      </c>
      <c r="Z87" s="18" t="s">
        <v>752</v>
      </c>
    </row>
    <row r="88" spans="23:26" x14ac:dyDescent="0.25">
      <c r="W88" s="16" t="s">
        <v>420</v>
      </c>
      <c r="X88" s="16" t="s">
        <v>492</v>
      </c>
      <c r="Y88" s="16" t="s">
        <v>607</v>
      </c>
      <c r="Z88" s="18" t="s">
        <v>753</v>
      </c>
    </row>
    <row r="89" spans="23:26" x14ac:dyDescent="0.25">
      <c r="W89" s="16" t="s">
        <v>421</v>
      </c>
      <c r="X89" s="16" t="s">
        <v>492</v>
      </c>
      <c r="Y89" s="16" t="s">
        <v>608</v>
      </c>
      <c r="Z89" s="18" t="s">
        <v>754</v>
      </c>
    </row>
    <row r="90" spans="23:26" x14ac:dyDescent="0.25">
      <c r="W90" s="16" t="s">
        <v>422</v>
      </c>
      <c r="X90" s="16" t="s">
        <v>492</v>
      </c>
      <c r="Y90" s="16" t="s">
        <v>609</v>
      </c>
      <c r="Z90" s="18" t="s">
        <v>755</v>
      </c>
    </row>
    <row r="91" spans="23:26" x14ac:dyDescent="0.25">
      <c r="W91" s="16" t="s">
        <v>423</v>
      </c>
      <c r="X91" s="16" t="s">
        <v>492</v>
      </c>
      <c r="Y91" s="16" t="s">
        <v>610</v>
      </c>
      <c r="Z91" s="18" t="s">
        <v>756</v>
      </c>
    </row>
    <row r="92" spans="23:26" x14ac:dyDescent="0.25">
      <c r="W92" s="16" t="s">
        <v>424</v>
      </c>
      <c r="X92" s="16" t="s">
        <v>492</v>
      </c>
      <c r="Y92" s="16" t="s">
        <v>611</v>
      </c>
      <c r="Z92" s="18" t="s">
        <v>757</v>
      </c>
    </row>
    <row r="93" spans="23:26" x14ac:dyDescent="0.25">
      <c r="W93" s="16" t="s">
        <v>425</v>
      </c>
      <c r="X93" s="16" t="s">
        <v>492</v>
      </c>
      <c r="Y93" s="16" t="s">
        <v>612</v>
      </c>
      <c r="Z93" s="18" t="s">
        <v>758</v>
      </c>
    </row>
    <row r="94" spans="23:26" x14ac:dyDescent="0.25">
      <c r="W94" s="16" t="s">
        <v>426</v>
      </c>
      <c r="X94" s="16" t="s">
        <v>492</v>
      </c>
      <c r="Y94" s="16" t="s">
        <v>613</v>
      </c>
      <c r="Z94" s="18" t="s">
        <v>759</v>
      </c>
    </row>
    <row r="95" spans="23:26" x14ac:dyDescent="0.25">
      <c r="W95" s="16" t="s">
        <v>427</v>
      </c>
      <c r="X95" s="16" t="s">
        <v>492</v>
      </c>
      <c r="Y95" s="16" t="s">
        <v>614</v>
      </c>
      <c r="Z95" s="18" t="s">
        <v>760</v>
      </c>
    </row>
    <row r="96" spans="23:26" x14ac:dyDescent="0.25">
      <c r="W96" s="16" t="s">
        <v>428</v>
      </c>
      <c r="X96" s="16" t="s">
        <v>492</v>
      </c>
      <c r="Y96" s="16" t="s">
        <v>615</v>
      </c>
      <c r="Z96" s="18" t="s">
        <v>761</v>
      </c>
    </row>
    <row r="97" spans="23:26" x14ac:dyDescent="0.25">
      <c r="W97" s="16" t="s">
        <v>429</v>
      </c>
      <c r="X97" s="16" t="s">
        <v>492</v>
      </c>
      <c r="Y97" s="16" t="s">
        <v>616</v>
      </c>
      <c r="Z97" s="18" t="s">
        <v>762</v>
      </c>
    </row>
    <row r="98" spans="23:26" x14ac:dyDescent="0.25">
      <c r="W98" s="16" t="s">
        <v>430</v>
      </c>
      <c r="X98" s="16" t="s">
        <v>492</v>
      </c>
      <c r="Y98" s="16" t="s">
        <v>506</v>
      </c>
      <c r="Z98" s="18" t="s">
        <v>763</v>
      </c>
    </row>
    <row r="99" spans="23:26" x14ac:dyDescent="0.25">
      <c r="W99" s="16" t="s">
        <v>431</v>
      </c>
      <c r="X99" s="16" t="s">
        <v>492</v>
      </c>
      <c r="Y99" s="16" t="s">
        <v>507</v>
      </c>
      <c r="Z99" s="18" t="s">
        <v>764</v>
      </c>
    </row>
    <row r="100" spans="23:26" x14ac:dyDescent="0.25">
      <c r="W100" s="16" t="s">
        <v>432</v>
      </c>
      <c r="X100" s="16" t="s">
        <v>492</v>
      </c>
      <c r="Y100" s="16" t="s">
        <v>617</v>
      </c>
      <c r="Z100" s="18" t="s">
        <v>765</v>
      </c>
    </row>
    <row r="101" spans="23:26" x14ac:dyDescent="0.25">
      <c r="W101" s="16" t="s">
        <v>433</v>
      </c>
      <c r="X101" s="16" t="s">
        <v>492</v>
      </c>
      <c r="Y101" s="16" t="s">
        <v>618</v>
      </c>
      <c r="Z101" s="18" t="s">
        <v>766</v>
      </c>
    </row>
    <row r="102" spans="23:26" x14ac:dyDescent="0.25">
      <c r="W102" s="16" t="s">
        <v>434</v>
      </c>
      <c r="X102" s="16" t="s">
        <v>492</v>
      </c>
      <c r="Y102" s="16" t="s">
        <v>619</v>
      </c>
      <c r="Z102" s="18" t="s">
        <v>767</v>
      </c>
    </row>
    <row r="103" spans="23:26" x14ac:dyDescent="0.25">
      <c r="W103" s="16" t="s">
        <v>435</v>
      </c>
      <c r="X103" s="16" t="s">
        <v>492</v>
      </c>
      <c r="Y103" s="16" t="s">
        <v>620</v>
      </c>
      <c r="Z103" s="18" t="s">
        <v>768</v>
      </c>
    </row>
    <row r="104" spans="23:26" x14ac:dyDescent="0.25">
      <c r="W104" s="16" t="s">
        <v>436</v>
      </c>
      <c r="X104" s="16" t="s">
        <v>492</v>
      </c>
      <c r="Y104" s="16" t="s">
        <v>621</v>
      </c>
      <c r="Z104" s="18" t="s">
        <v>769</v>
      </c>
    </row>
    <row r="105" spans="23:26" x14ac:dyDescent="0.25">
      <c r="W105" s="16" t="s">
        <v>437</v>
      </c>
      <c r="X105" s="16" t="s">
        <v>492</v>
      </c>
      <c r="Y105" s="16" t="s">
        <v>622</v>
      </c>
      <c r="Z105" s="18" t="s">
        <v>770</v>
      </c>
    </row>
    <row r="106" spans="23:26" x14ac:dyDescent="0.25">
      <c r="W106" s="16" t="s">
        <v>438</v>
      </c>
      <c r="X106" s="16" t="s">
        <v>492</v>
      </c>
      <c r="Y106" s="16" t="s">
        <v>623</v>
      </c>
      <c r="Z106" s="18" t="s">
        <v>771</v>
      </c>
    </row>
    <row r="107" spans="23:26" x14ac:dyDescent="0.25">
      <c r="W107" s="16" t="s">
        <v>439</v>
      </c>
      <c r="X107" s="16" t="s">
        <v>492</v>
      </c>
      <c r="Y107" s="16" t="s">
        <v>624</v>
      </c>
      <c r="Z107" s="18" t="s">
        <v>772</v>
      </c>
    </row>
    <row r="108" spans="23:26" x14ac:dyDescent="0.25">
      <c r="W108" s="16" t="s">
        <v>440</v>
      </c>
      <c r="X108" s="16" t="s">
        <v>492</v>
      </c>
      <c r="Y108" s="16" t="s">
        <v>625</v>
      </c>
      <c r="Z108" s="18" t="s">
        <v>773</v>
      </c>
    </row>
    <row r="109" spans="23:26" x14ac:dyDescent="0.25">
      <c r="W109" s="16" t="s">
        <v>441</v>
      </c>
      <c r="X109" s="16" t="s">
        <v>492</v>
      </c>
      <c r="Y109" s="16" t="s">
        <v>631</v>
      </c>
      <c r="Z109" s="18" t="s">
        <v>774</v>
      </c>
    </row>
    <row r="110" spans="23:26" x14ac:dyDescent="0.25">
      <c r="W110" s="16" t="s">
        <v>442</v>
      </c>
      <c r="X110" s="16" t="s">
        <v>492</v>
      </c>
      <c r="Y110" s="16" t="s">
        <v>626</v>
      </c>
      <c r="Z110" s="18" t="s">
        <v>775</v>
      </c>
    </row>
    <row r="111" spans="23:26" x14ac:dyDescent="0.25">
      <c r="W111" s="16" t="s">
        <v>443</v>
      </c>
      <c r="X111" s="16" t="s">
        <v>492</v>
      </c>
      <c r="Y111" s="16" t="s">
        <v>627</v>
      </c>
      <c r="Z111" s="18" t="s">
        <v>776</v>
      </c>
    </row>
    <row r="112" spans="23:26" x14ac:dyDescent="0.25">
      <c r="W112" s="16" t="s">
        <v>444</v>
      </c>
      <c r="X112" s="16" t="s">
        <v>492</v>
      </c>
      <c r="Y112" s="16" t="s">
        <v>628</v>
      </c>
      <c r="Z112" s="18" t="s">
        <v>777</v>
      </c>
    </row>
    <row r="113" spans="23:26" x14ac:dyDescent="0.25">
      <c r="W113" s="16" t="s">
        <v>445</v>
      </c>
      <c r="X113" s="16" t="s">
        <v>492</v>
      </c>
      <c r="Y113" s="16" t="s">
        <v>629</v>
      </c>
      <c r="Z113" s="18" t="s">
        <v>778</v>
      </c>
    </row>
    <row r="114" spans="23:26" x14ac:dyDescent="0.25">
      <c r="W114" s="16" t="s">
        <v>446</v>
      </c>
      <c r="X114" s="16" t="s">
        <v>492</v>
      </c>
      <c r="Y114" s="16" t="s">
        <v>630</v>
      </c>
      <c r="Z114" s="18" t="s">
        <v>779</v>
      </c>
    </row>
    <row r="115" spans="23:26" x14ac:dyDescent="0.25">
      <c r="W115" s="16" t="s">
        <v>400</v>
      </c>
      <c r="X115" s="16" t="s">
        <v>504</v>
      </c>
      <c r="Y115" s="16" t="s">
        <v>485</v>
      </c>
      <c r="Z115" s="18" t="s">
        <v>780</v>
      </c>
    </row>
    <row r="116" spans="23:26" x14ac:dyDescent="0.25">
      <c r="W116" s="16" t="s">
        <v>401</v>
      </c>
      <c r="X116" s="16" t="s">
        <v>504</v>
      </c>
      <c r="Y116" s="16" t="s">
        <v>486</v>
      </c>
      <c r="Z116" s="18" t="s">
        <v>781</v>
      </c>
    </row>
    <row r="117" spans="23:26" x14ac:dyDescent="0.25">
      <c r="W117" s="16" t="s">
        <v>402</v>
      </c>
      <c r="X117" s="16" t="s">
        <v>504</v>
      </c>
      <c r="Y117" s="16" t="s">
        <v>487</v>
      </c>
      <c r="Z117" s="18" t="s">
        <v>782</v>
      </c>
    </row>
    <row r="118" spans="23:26" x14ac:dyDescent="0.25">
      <c r="W118" s="16" t="s">
        <v>403</v>
      </c>
      <c r="X118" s="16" t="s">
        <v>504</v>
      </c>
      <c r="Y118" s="16" t="s">
        <v>488</v>
      </c>
      <c r="Z118" s="18" t="s">
        <v>783</v>
      </c>
    </row>
    <row r="119" spans="23:26" x14ac:dyDescent="0.25">
      <c r="W119" s="16" t="s">
        <v>406</v>
      </c>
      <c r="X119" s="16" t="s">
        <v>505</v>
      </c>
      <c r="Y119" s="16" t="s">
        <v>570</v>
      </c>
      <c r="Z119" s="18" t="s">
        <v>784</v>
      </c>
    </row>
    <row r="120" spans="23:26" x14ac:dyDescent="0.25">
      <c r="W120" s="16" t="s">
        <v>407</v>
      </c>
      <c r="X120" s="16" t="s">
        <v>505</v>
      </c>
      <c r="Y120" s="16" t="s">
        <v>596</v>
      </c>
      <c r="Z120" s="18" t="s">
        <v>785</v>
      </c>
    </row>
    <row r="121" spans="23:26" x14ac:dyDescent="0.25">
      <c r="W121" s="16" t="s">
        <v>408</v>
      </c>
      <c r="X121" s="16" t="s">
        <v>505</v>
      </c>
      <c r="Y121" s="16" t="s">
        <v>597</v>
      </c>
      <c r="Z121" s="18" t="s">
        <v>786</v>
      </c>
    </row>
    <row r="122" spans="23:26" x14ac:dyDescent="0.25">
      <c r="W122" s="16" t="s">
        <v>409</v>
      </c>
      <c r="X122" s="16" t="s">
        <v>505</v>
      </c>
      <c r="Y122" s="16" t="s">
        <v>542</v>
      </c>
      <c r="Z122" s="18" t="s">
        <v>787</v>
      </c>
    </row>
    <row r="123" spans="23:26" x14ac:dyDescent="0.25">
      <c r="W123" s="16" t="s">
        <v>410</v>
      </c>
      <c r="X123" s="16" t="s">
        <v>505</v>
      </c>
      <c r="Y123" s="16" t="s">
        <v>490</v>
      </c>
      <c r="Z123" s="18" t="s">
        <v>788</v>
      </c>
    </row>
    <row r="124" spans="23:26" x14ac:dyDescent="0.25">
      <c r="W124" s="16" t="s">
        <v>385</v>
      </c>
      <c r="X124" s="16" t="s">
        <v>503</v>
      </c>
      <c r="Y124" s="16" t="s">
        <v>478</v>
      </c>
      <c r="Z124" s="18" t="s">
        <v>789</v>
      </c>
    </row>
    <row r="125" spans="23:26" x14ac:dyDescent="0.25">
      <c r="W125" s="16" t="s">
        <v>386</v>
      </c>
      <c r="X125" s="16" t="s">
        <v>503</v>
      </c>
      <c r="Y125" s="16" t="s">
        <v>479</v>
      </c>
      <c r="Z125" s="18" t="s">
        <v>790</v>
      </c>
    </row>
    <row r="126" spans="23:26" x14ac:dyDescent="0.25">
      <c r="W126" s="16" t="s">
        <v>387</v>
      </c>
      <c r="X126" s="16" t="s">
        <v>503</v>
      </c>
      <c r="Y126" s="16" t="s">
        <v>480</v>
      </c>
      <c r="Z126" s="18" t="s">
        <v>791</v>
      </c>
    </row>
    <row r="127" spans="23:26" x14ac:dyDescent="0.25">
      <c r="W127" s="16" t="s">
        <v>388</v>
      </c>
      <c r="X127" s="16" t="s">
        <v>503</v>
      </c>
      <c r="Y127" s="16" t="s">
        <v>586</v>
      </c>
      <c r="Z127" s="18" t="s">
        <v>792</v>
      </c>
    </row>
    <row r="128" spans="23:26" x14ac:dyDescent="0.25">
      <c r="W128" s="16" t="s">
        <v>389</v>
      </c>
      <c r="X128" s="16" t="s">
        <v>503</v>
      </c>
      <c r="Y128" s="16" t="s">
        <v>481</v>
      </c>
      <c r="Z128" s="18" t="s">
        <v>793</v>
      </c>
    </row>
    <row r="129" spans="23:26" x14ac:dyDescent="0.25">
      <c r="W129" s="16" t="s">
        <v>390</v>
      </c>
      <c r="X129" s="16" t="s">
        <v>503</v>
      </c>
      <c r="Y129" s="16" t="s">
        <v>482</v>
      </c>
      <c r="Z129" s="18" t="s">
        <v>794</v>
      </c>
    </row>
    <row r="130" spans="23:26" x14ac:dyDescent="0.25">
      <c r="W130" s="16" t="s">
        <v>391</v>
      </c>
      <c r="X130" s="16" t="s">
        <v>503</v>
      </c>
      <c r="Y130" s="16" t="s">
        <v>483</v>
      </c>
      <c r="Z130" s="18" t="s">
        <v>795</v>
      </c>
    </row>
    <row r="131" spans="23:26" x14ac:dyDescent="0.25">
      <c r="W131" s="16" t="s">
        <v>392</v>
      </c>
      <c r="X131" s="16" t="s">
        <v>503</v>
      </c>
      <c r="Y131" s="16" t="s">
        <v>484</v>
      </c>
      <c r="Z131" s="18" t="s">
        <v>796</v>
      </c>
    </row>
    <row r="132" spans="23:26" x14ac:dyDescent="0.25">
      <c r="W132" s="16" t="s">
        <v>393</v>
      </c>
      <c r="X132" s="16" t="s">
        <v>503</v>
      </c>
      <c r="Y132" s="16" t="s">
        <v>587</v>
      </c>
      <c r="Z132" s="18" t="s">
        <v>797</v>
      </c>
    </row>
    <row r="133" spans="23:26" x14ac:dyDescent="0.25">
      <c r="W133" s="16" t="s">
        <v>394</v>
      </c>
      <c r="X133" s="16" t="s">
        <v>503</v>
      </c>
      <c r="Y133" s="16" t="s">
        <v>588</v>
      </c>
      <c r="Z133" s="18" t="s">
        <v>798</v>
      </c>
    </row>
    <row r="134" spans="23:26" x14ac:dyDescent="0.25">
      <c r="W134" s="16" t="s">
        <v>395</v>
      </c>
      <c r="X134" s="16" t="s">
        <v>503</v>
      </c>
      <c r="Y134" s="16" t="s">
        <v>589</v>
      </c>
      <c r="Z134" s="18" t="s">
        <v>799</v>
      </c>
    </row>
    <row r="135" spans="23:26" x14ac:dyDescent="0.25">
      <c r="W135" s="16" t="s">
        <v>396</v>
      </c>
      <c r="X135" s="16" t="s">
        <v>503</v>
      </c>
      <c r="Y135" s="16" t="s">
        <v>590</v>
      </c>
      <c r="Z135" s="18" t="s">
        <v>800</v>
      </c>
    </row>
    <row r="136" spans="23:26" x14ac:dyDescent="0.25">
      <c r="W136" s="16" t="s">
        <v>397</v>
      </c>
      <c r="X136" s="16" t="s">
        <v>503</v>
      </c>
      <c r="Y136" s="16" t="s">
        <v>591</v>
      </c>
      <c r="Z136" s="18" t="s">
        <v>801</v>
      </c>
    </row>
    <row r="137" spans="23:26" x14ac:dyDescent="0.25">
      <c r="W137" s="16" t="s">
        <v>398</v>
      </c>
      <c r="X137" s="16" t="s">
        <v>503</v>
      </c>
      <c r="Y137" s="16" t="s">
        <v>592</v>
      </c>
      <c r="Z137" s="18" t="s">
        <v>802</v>
      </c>
    </row>
    <row r="138" spans="23:26" x14ac:dyDescent="0.25">
      <c r="W138" s="16" t="s">
        <v>399</v>
      </c>
      <c r="X138" s="16" t="s">
        <v>503</v>
      </c>
      <c r="Y138" s="16" t="s">
        <v>593</v>
      </c>
      <c r="Z138" s="18" t="s">
        <v>803</v>
      </c>
    </row>
    <row r="139" spans="23:26" x14ac:dyDescent="0.25">
      <c r="W139" s="16" t="s">
        <v>271</v>
      </c>
      <c r="X139" s="16" t="s">
        <v>491</v>
      </c>
      <c r="Y139" s="16" t="s">
        <v>447</v>
      </c>
      <c r="Z139" s="18" t="s">
        <v>804</v>
      </c>
    </row>
    <row r="140" spans="23:26" x14ac:dyDescent="0.25">
      <c r="W140" s="16" t="s">
        <v>293</v>
      </c>
      <c r="X140" s="16" t="s">
        <v>498</v>
      </c>
      <c r="Y140" s="16" t="s">
        <v>458</v>
      </c>
      <c r="Z140" s="18" t="s">
        <v>805</v>
      </c>
    </row>
    <row r="141" spans="23:26" x14ac:dyDescent="0.25">
      <c r="W141" s="16" t="s">
        <v>294</v>
      </c>
      <c r="X141" s="16" t="s">
        <v>498</v>
      </c>
      <c r="Y141" s="16" t="s">
        <v>459</v>
      </c>
      <c r="Z141" s="18" t="s">
        <v>806</v>
      </c>
    </row>
    <row r="142" spans="23:26" x14ac:dyDescent="0.25">
      <c r="W142" s="16" t="s">
        <v>295</v>
      </c>
      <c r="X142" s="16" t="s">
        <v>498</v>
      </c>
      <c r="Y142" s="16" t="s">
        <v>460</v>
      </c>
      <c r="Z142" s="18" t="s">
        <v>807</v>
      </c>
    </row>
    <row r="143" spans="23:26" x14ac:dyDescent="0.25">
      <c r="W143" s="16" t="s">
        <v>296</v>
      </c>
      <c r="X143" s="16" t="s">
        <v>498</v>
      </c>
      <c r="Y143" s="16" t="s">
        <v>461</v>
      </c>
      <c r="Z143" s="18" t="s">
        <v>808</v>
      </c>
    </row>
    <row r="144" spans="23:26" x14ac:dyDescent="0.25">
      <c r="W144" s="16" t="s">
        <v>297</v>
      </c>
      <c r="X144" s="16" t="s">
        <v>498</v>
      </c>
      <c r="Y144" s="16" t="s">
        <v>462</v>
      </c>
      <c r="Z144" s="18" t="s">
        <v>809</v>
      </c>
    </row>
    <row r="145" spans="23:26" x14ac:dyDescent="0.25">
      <c r="W145" s="16" t="s">
        <v>298</v>
      </c>
      <c r="X145" s="16" t="s">
        <v>498</v>
      </c>
      <c r="Y145" s="16" t="s">
        <v>463</v>
      </c>
      <c r="Z145" s="18" t="s">
        <v>810</v>
      </c>
    </row>
    <row r="146" spans="23:26" x14ac:dyDescent="0.25">
      <c r="W146" s="16" t="s">
        <v>299</v>
      </c>
      <c r="X146" s="16" t="s">
        <v>498</v>
      </c>
      <c r="Y146" s="16" t="s">
        <v>464</v>
      </c>
      <c r="Z146" s="18" t="s">
        <v>811</v>
      </c>
    </row>
    <row r="147" spans="23:26" x14ac:dyDescent="0.25">
      <c r="W147" s="16" t="s">
        <v>300</v>
      </c>
      <c r="X147" s="16" t="s">
        <v>498</v>
      </c>
      <c r="Y147" s="16" t="s">
        <v>465</v>
      </c>
      <c r="Z147" s="18" t="s">
        <v>812</v>
      </c>
    </row>
    <row r="148" spans="23:26" x14ac:dyDescent="0.25">
      <c r="W148" s="16" t="s">
        <v>301</v>
      </c>
      <c r="X148" s="16" t="s">
        <v>498</v>
      </c>
      <c r="Y148" s="16" t="s">
        <v>512</v>
      </c>
      <c r="Z148" s="18" t="s">
        <v>813</v>
      </c>
    </row>
    <row r="149" spans="23:26" x14ac:dyDescent="0.25">
      <c r="W149" s="16" t="s">
        <v>302</v>
      </c>
      <c r="X149" s="16" t="s">
        <v>498</v>
      </c>
      <c r="Y149" s="16" t="s">
        <v>513</v>
      </c>
      <c r="Z149" s="18" t="s">
        <v>814</v>
      </c>
    </row>
    <row r="150" spans="23:26" x14ac:dyDescent="0.25">
      <c r="W150" s="16" t="s">
        <v>303</v>
      </c>
      <c r="X150" s="16" t="s">
        <v>498</v>
      </c>
      <c r="Y150" s="16" t="s">
        <v>514</v>
      </c>
      <c r="Z150" s="18" t="s">
        <v>815</v>
      </c>
    </row>
    <row r="151" spans="23:26" x14ac:dyDescent="0.25">
      <c r="W151" s="16" t="s">
        <v>304</v>
      </c>
      <c r="X151" s="16" t="s">
        <v>498</v>
      </c>
      <c r="Y151" s="16" t="s">
        <v>515</v>
      </c>
      <c r="Z151" s="18" t="s">
        <v>816</v>
      </c>
    </row>
    <row r="152" spans="23:26" x14ac:dyDescent="0.25">
      <c r="W152" s="16" t="s">
        <v>305</v>
      </c>
      <c r="X152" s="16" t="s">
        <v>498</v>
      </c>
      <c r="Y152" s="16" t="s">
        <v>516</v>
      </c>
      <c r="Z152" s="18" t="s">
        <v>817</v>
      </c>
    </row>
    <row r="153" spans="23:26" x14ac:dyDescent="0.25">
      <c r="W153" s="16" t="s">
        <v>306</v>
      </c>
      <c r="X153" s="16" t="s">
        <v>498</v>
      </c>
      <c r="Y153" s="16" t="s">
        <v>517</v>
      </c>
      <c r="Z153" s="18" t="s">
        <v>818</v>
      </c>
    </row>
    <row r="154" spans="23:26" x14ac:dyDescent="0.25">
      <c r="W154" s="16" t="s">
        <v>307</v>
      </c>
      <c r="X154" s="16" t="s">
        <v>498</v>
      </c>
      <c r="Y154" s="16" t="s">
        <v>518</v>
      </c>
      <c r="Z154" s="18" t="s">
        <v>819</v>
      </c>
    </row>
    <row r="155" spans="23:26" x14ac:dyDescent="0.25">
      <c r="W155" s="16" t="s">
        <v>308</v>
      </c>
      <c r="X155" s="16" t="s">
        <v>498</v>
      </c>
      <c r="Y155" s="16" t="s">
        <v>519</v>
      </c>
      <c r="Z155" s="18" t="s">
        <v>820</v>
      </c>
    </row>
    <row r="156" spans="23:26" x14ac:dyDescent="0.25">
      <c r="W156" s="16" t="s">
        <v>309</v>
      </c>
      <c r="X156" s="16" t="s">
        <v>498</v>
      </c>
      <c r="Y156" s="16" t="s">
        <v>520</v>
      </c>
      <c r="Z156" s="18" t="s">
        <v>821</v>
      </c>
    </row>
    <row r="157" spans="23:26" x14ac:dyDescent="0.25">
      <c r="W157" s="16" t="s">
        <v>310</v>
      </c>
      <c r="X157" s="16" t="s">
        <v>498</v>
      </c>
      <c r="Y157" s="16" t="s">
        <v>521</v>
      </c>
      <c r="Z157" s="18" t="s">
        <v>822</v>
      </c>
    </row>
    <row r="158" spans="23:26" x14ac:dyDescent="0.25">
      <c r="W158" s="16" t="s">
        <v>311</v>
      </c>
      <c r="X158" s="16" t="s">
        <v>498</v>
      </c>
      <c r="Y158" s="16" t="s">
        <v>522</v>
      </c>
      <c r="Z158" s="18" t="s">
        <v>823</v>
      </c>
    </row>
    <row r="159" spans="23:26" x14ac:dyDescent="0.25">
      <c r="W159" s="16" t="s">
        <v>312</v>
      </c>
      <c r="X159" s="16" t="s">
        <v>498</v>
      </c>
      <c r="Y159" s="16" t="s">
        <v>523</v>
      </c>
      <c r="Z159" s="18" t="s">
        <v>824</v>
      </c>
    </row>
    <row r="160" spans="23:26" x14ac:dyDescent="0.25">
      <c r="W160" s="16" t="s">
        <v>313</v>
      </c>
      <c r="X160" s="16" t="s">
        <v>498</v>
      </c>
      <c r="Y160" s="16" t="s">
        <v>524</v>
      </c>
      <c r="Z160" s="18" t="s">
        <v>825</v>
      </c>
    </row>
    <row r="161" spans="23:26" x14ac:dyDescent="0.25">
      <c r="W161" s="16" t="s">
        <v>314</v>
      </c>
      <c r="X161" s="16" t="s">
        <v>498</v>
      </c>
      <c r="Y161" s="16" t="s">
        <v>525</v>
      </c>
      <c r="Z161" s="18" t="s">
        <v>826</v>
      </c>
    </row>
    <row r="162" spans="23:26" x14ac:dyDescent="0.25">
      <c r="W162" s="16" t="s">
        <v>315</v>
      </c>
      <c r="X162" s="16" t="s">
        <v>498</v>
      </c>
      <c r="Y162" s="16" t="s">
        <v>526</v>
      </c>
      <c r="Z162" s="18" t="s">
        <v>827</v>
      </c>
    </row>
    <row r="163" spans="23:26" x14ac:dyDescent="0.25">
      <c r="W163" s="16" t="s">
        <v>316</v>
      </c>
      <c r="X163" s="16" t="s">
        <v>498</v>
      </c>
      <c r="Y163" s="16" t="s">
        <v>527</v>
      </c>
      <c r="Z163" s="18" t="s">
        <v>828</v>
      </c>
    </row>
    <row r="164" spans="23:26" x14ac:dyDescent="0.25">
      <c r="W164" s="16" t="s">
        <v>317</v>
      </c>
      <c r="X164" s="16" t="s">
        <v>498</v>
      </c>
      <c r="Y164" s="16" t="s">
        <v>528</v>
      </c>
      <c r="Z164" s="18" t="s">
        <v>829</v>
      </c>
    </row>
    <row r="165" spans="23:26" x14ac:dyDescent="0.25">
      <c r="W165" s="16" t="s">
        <v>318</v>
      </c>
      <c r="X165" s="16" t="s">
        <v>498</v>
      </c>
      <c r="Y165" s="16" t="s">
        <v>529</v>
      </c>
      <c r="Z165" s="18" t="s">
        <v>830</v>
      </c>
    </row>
    <row r="166" spans="23:26" x14ac:dyDescent="0.25">
      <c r="W166" s="16" t="s">
        <v>319</v>
      </c>
      <c r="X166" s="16" t="s">
        <v>498</v>
      </c>
      <c r="Y166" s="16" t="s">
        <v>530</v>
      </c>
      <c r="Z166" s="18" t="s">
        <v>831</v>
      </c>
    </row>
    <row r="167" spans="23:26" x14ac:dyDescent="0.25">
      <c r="W167" s="16" t="s">
        <v>320</v>
      </c>
      <c r="X167" s="16" t="s">
        <v>498</v>
      </c>
      <c r="Y167" s="16" t="s">
        <v>531</v>
      </c>
      <c r="Z167" s="18" t="s">
        <v>832</v>
      </c>
    </row>
    <row r="168" spans="23:26" x14ac:dyDescent="0.25">
      <c r="W168" s="16" t="s">
        <v>321</v>
      </c>
      <c r="X168" s="16" t="s">
        <v>498</v>
      </c>
      <c r="Y168" s="16" t="s">
        <v>532</v>
      </c>
      <c r="Z168" s="18" t="s">
        <v>833</v>
      </c>
    </row>
    <row r="169" spans="23:26" x14ac:dyDescent="0.25">
      <c r="W169" s="16" t="s">
        <v>322</v>
      </c>
      <c r="X169" s="16" t="s">
        <v>498</v>
      </c>
      <c r="Y169" s="16" t="s">
        <v>533</v>
      </c>
      <c r="Z169" s="18" t="s">
        <v>834</v>
      </c>
    </row>
    <row r="170" spans="23:26" x14ac:dyDescent="0.25">
      <c r="W170" s="16" t="s">
        <v>323</v>
      </c>
      <c r="X170" s="16" t="s">
        <v>498</v>
      </c>
      <c r="Y170" s="16" t="s">
        <v>534</v>
      </c>
      <c r="Z170" s="18" t="s">
        <v>835</v>
      </c>
    </row>
    <row r="171" spans="23:26" x14ac:dyDescent="0.25">
      <c r="W171" s="16" t="s">
        <v>380</v>
      </c>
      <c r="X171" s="16" t="s">
        <v>472</v>
      </c>
      <c r="Y171" s="16" t="s">
        <v>473</v>
      </c>
      <c r="Z171" s="18" t="s">
        <v>836</v>
      </c>
    </row>
    <row r="172" spans="23:26" x14ac:dyDescent="0.25">
      <c r="W172" s="16" t="s">
        <v>381</v>
      </c>
      <c r="X172" s="16" t="s">
        <v>472</v>
      </c>
      <c r="Y172" s="16" t="s">
        <v>474</v>
      </c>
      <c r="Z172" s="18" t="s">
        <v>837</v>
      </c>
    </row>
    <row r="173" spans="23:26" x14ac:dyDescent="0.25">
      <c r="W173" s="16" t="s">
        <v>382</v>
      </c>
      <c r="X173" s="16" t="s">
        <v>472</v>
      </c>
      <c r="Y173" s="16" t="s">
        <v>475</v>
      </c>
      <c r="Z173" s="18" t="s">
        <v>838</v>
      </c>
    </row>
    <row r="174" spans="23:26" x14ac:dyDescent="0.25">
      <c r="W174" s="16" t="s">
        <v>383</v>
      </c>
      <c r="X174" s="16" t="s">
        <v>472</v>
      </c>
      <c r="Y174" s="16" t="s">
        <v>476</v>
      </c>
      <c r="Z174" s="18" t="s">
        <v>839</v>
      </c>
    </row>
    <row r="175" spans="23:26" x14ac:dyDescent="0.25">
      <c r="W175" s="16" t="s">
        <v>384</v>
      </c>
      <c r="X175" s="16" t="s">
        <v>472</v>
      </c>
      <c r="Y175" s="16" t="s">
        <v>477</v>
      </c>
      <c r="Z175" s="18" t="s">
        <v>840</v>
      </c>
    </row>
    <row r="176" spans="23:26" x14ac:dyDescent="0.25">
      <c r="W176" s="16" t="s">
        <v>276</v>
      </c>
      <c r="X176" s="16" t="s">
        <v>494</v>
      </c>
      <c r="Y176" s="16" t="s">
        <v>510</v>
      </c>
      <c r="Z176" s="18" t="s">
        <v>841</v>
      </c>
    </row>
    <row r="177" spans="23:26" x14ac:dyDescent="0.25">
      <c r="W177" s="16" t="s">
        <v>277</v>
      </c>
      <c r="X177" s="16" t="s">
        <v>494</v>
      </c>
      <c r="Y177" s="16" t="s">
        <v>511</v>
      </c>
      <c r="Z177" s="18" t="s">
        <v>842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24"/>
  <sheetViews>
    <sheetView view="pageBreakPreview" zoomScaleSheetLayoutView="100" workbookViewId="0">
      <selection activeCell="A2" sqref="A2:XFD2"/>
    </sheetView>
  </sheetViews>
  <sheetFormatPr defaultColWidth="2.625" defaultRowHeight="16.5" x14ac:dyDescent="0.25"/>
  <cols>
    <col min="1" max="4" width="2.25" style="5" customWidth="1"/>
    <col min="5" max="8" width="3.875" style="5" customWidth="1"/>
    <col min="9" max="11" width="4.125" style="5" customWidth="1"/>
    <col min="12" max="12" width="2.875" style="5" customWidth="1"/>
    <col min="13" max="14" width="2.625" style="5" customWidth="1"/>
    <col min="15" max="15" width="4.75" style="5" customWidth="1"/>
    <col min="16" max="16" width="5.5" style="5" customWidth="1"/>
    <col min="17" max="20" width="2.625" style="5" customWidth="1"/>
    <col min="21" max="21" width="4.125" style="5" customWidth="1"/>
    <col min="22" max="22" width="5.125" style="5" customWidth="1"/>
    <col min="23" max="23" width="6.125" style="5" customWidth="1"/>
    <col min="24" max="24" width="3.625" style="5" customWidth="1"/>
    <col min="25" max="27" width="2.625" style="5" customWidth="1"/>
    <col min="28" max="28" width="3.625" style="5" customWidth="1"/>
    <col min="29" max="29" width="4.875" style="5" customWidth="1"/>
    <col min="30" max="30" width="6.125" style="5" customWidth="1"/>
    <col min="31" max="34" width="2.625" style="5" customWidth="1"/>
    <col min="35" max="35" width="4.875" style="5" customWidth="1"/>
    <col min="36" max="37" width="4.5" style="5" customWidth="1"/>
    <col min="38" max="38" width="7.125" style="5" customWidth="1"/>
    <col min="39" max="39" width="6.5" style="5" bestFit="1" customWidth="1"/>
    <col min="40" max="16384" width="2.625" style="5"/>
  </cols>
  <sheetData>
    <row r="1" spans="1:39" ht="30" customHeight="1" thickTop="1" x14ac:dyDescent="0.25">
      <c r="A1" s="220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00" t="s">
        <v>848</v>
      </c>
      <c r="AB1" s="201"/>
      <c r="AC1" s="201"/>
      <c r="AD1" s="202"/>
      <c r="AE1" s="203" t="s">
        <v>860</v>
      </c>
      <c r="AF1" s="204"/>
      <c r="AG1" s="204"/>
      <c r="AH1" s="204"/>
      <c r="AI1" s="204"/>
      <c r="AJ1" s="217"/>
      <c r="AK1" s="218"/>
      <c r="AL1" s="219"/>
    </row>
    <row r="2" spans="1:39" ht="32.25" customHeight="1" x14ac:dyDescent="0.25">
      <c r="A2" s="212" t="s">
        <v>849</v>
      </c>
      <c r="B2" s="206"/>
      <c r="C2" s="199"/>
      <c r="D2" s="199"/>
      <c r="E2" s="190" t="s">
        <v>850</v>
      </c>
      <c r="F2" s="191"/>
      <c r="G2" s="206"/>
      <c r="H2" s="206"/>
      <c r="I2" s="190" t="s">
        <v>851</v>
      </c>
      <c r="J2" s="190"/>
      <c r="K2" s="190"/>
      <c r="L2" s="191"/>
      <c r="M2" s="190" t="s">
        <v>852</v>
      </c>
      <c r="N2" s="191"/>
      <c r="O2" s="190" t="s">
        <v>853</v>
      </c>
      <c r="P2" s="191"/>
      <c r="Q2" s="191" t="s">
        <v>854</v>
      </c>
      <c r="R2" s="199"/>
      <c r="S2" s="199"/>
      <c r="T2" s="199"/>
      <c r="U2" s="199"/>
      <c r="V2" s="190" t="s">
        <v>856</v>
      </c>
      <c r="W2" s="191"/>
      <c r="X2" s="205" t="s">
        <v>855</v>
      </c>
      <c r="Y2" s="191"/>
      <c r="Z2" s="206"/>
      <c r="AA2" s="206"/>
      <c r="AB2" s="206"/>
      <c r="AC2" s="190" t="s">
        <v>858</v>
      </c>
      <c r="AD2" s="191"/>
      <c r="AE2" s="205" t="s">
        <v>857</v>
      </c>
      <c r="AF2" s="191"/>
      <c r="AG2" s="206"/>
      <c r="AH2" s="206"/>
      <c r="AI2" s="206"/>
      <c r="AJ2" s="212" t="s">
        <v>859</v>
      </c>
      <c r="AK2" s="206"/>
      <c r="AL2" s="206"/>
      <c r="AM2" s="27">
        <v>1.9099999999999999E-2</v>
      </c>
    </row>
    <row r="3" spans="1:39" s="26" customFormat="1" ht="24.75" customHeight="1" x14ac:dyDescent="0.25">
      <c r="A3" s="192"/>
      <c r="B3" s="193"/>
      <c r="C3" s="210"/>
      <c r="D3" s="210"/>
      <c r="E3" s="192"/>
      <c r="F3" s="193"/>
      <c r="G3" s="211"/>
      <c r="H3" s="211"/>
      <c r="I3" s="192"/>
      <c r="J3" s="192"/>
      <c r="K3" s="192"/>
      <c r="L3" s="193"/>
      <c r="M3" s="192"/>
      <c r="N3" s="193"/>
      <c r="O3" s="194"/>
      <c r="P3" s="195"/>
      <c r="Q3" s="196">
        <f>M3*O3</f>
        <v>0</v>
      </c>
      <c r="R3" s="197"/>
      <c r="S3" s="197"/>
      <c r="T3" s="197"/>
      <c r="U3" s="197"/>
      <c r="V3" s="198">
        <f>ROUNDUP($Q3*$AM$2,0)</f>
        <v>0</v>
      </c>
      <c r="W3" s="193"/>
      <c r="X3" s="207">
        <f>Q3-V3</f>
        <v>0</v>
      </c>
      <c r="Y3" s="208"/>
      <c r="Z3" s="209"/>
      <c r="AA3" s="209"/>
      <c r="AB3" s="209"/>
      <c r="AC3" s="198">
        <f>ROUNDUP($Q3*$AM$2,0)</f>
        <v>0</v>
      </c>
      <c r="AD3" s="193"/>
      <c r="AE3" s="207">
        <f>Q3+AC3</f>
        <v>0</v>
      </c>
      <c r="AF3" s="208"/>
      <c r="AG3" s="209"/>
      <c r="AH3" s="209"/>
      <c r="AI3" s="209"/>
      <c r="AJ3" s="213"/>
      <c r="AK3" s="214"/>
      <c r="AL3" s="214"/>
    </row>
    <row r="4" spans="1:39" ht="24.75" customHeight="1" x14ac:dyDescent="0.25">
      <c r="A4" s="192"/>
      <c r="B4" s="193"/>
      <c r="C4" s="210"/>
      <c r="D4" s="210"/>
      <c r="E4" s="192"/>
      <c r="F4" s="193"/>
      <c r="G4" s="211"/>
      <c r="H4" s="211"/>
      <c r="I4" s="192"/>
      <c r="J4" s="192"/>
      <c r="K4" s="192"/>
      <c r="L4" s="193"/>
      <c r="M4" s="192"/>
      <c r="N4" s="193"/>
      <c r="O4" s="194"/>
      <c r="P4" s="195"/>
      <c r="Q4" s="196">
        <f>M4*O4</f>
        <v>0</v>
      </c>
      <c r="R4" s="197"/>
      <c r="S4" s="197"/>
      <c r="T4" s="197"/>
      <c r="U4" s="197"/>
      <c r="V4" s="198">
        <f>ROUNDUP($Q4*$AM$2,0)</f>
        <v>0</v>
      </c>
      <c r="W4" s="193"/>
      <c r="X4" s="207">
        <f>Q4-V4</f>
        <v>0</v>
      </c>
      <c r="Y4" s="208"/>
      <c r="Z4" s="209"/>
      <c r="AA4" s="209"/>
      <c r="AB4" s="209"/>
      <c r="AC4" s="198">
        <f>ROUNDUP($Q4*$AM$2,0)</f>
        <v>0</v>
      </c>
      <c r="AD4" s="193"/>
      <c r="AE4" s="207">
        <f>Q4+AC4</f>
        <v>0</v>
      </c>
      <c r="AF4" s="208"/>
      <c r="AG4" s="209"/>
      <c r="AH4" s="209"/>
      <c r="AI4" s="209"/>
      <c r="AJ4" s="213"/>
      <c r="AK4" s="214"/>
      <c r="AL4" s="214"/>
    </row>
    <row r="5" spans="1:39" ht="24.75" customHeight="1" x14ac:dyDescent="0.25">
      <c r="A5" s="192"/>
      <c r="B5" s="193"/>
      <c r="C5" s="210"/>
      <c r="D5" s="210"/>
      <c r="E5" s="192"/>
      <c r="F5" s="193"/>
      <c r="G5" s="211"/>
      <c r="H5" s="211"/>
      <c r="I5" s="192"/>
      <c r="J5" s="192"/>
      <c r="K5" s="192"/>
      <c r="L5" s="193"/>
      <c r="M5" s="192"/>
      <c r="N5" s="193"/>
      <c r="O5" s="194"/>
      <c r="P5" s="195"/>
      <c r="Q5" s="196">
        <f>M5*O5</f>
        <v>0</v>
      </c>
      <c r="R5" s="197"/>
      <c r="S5" s="197"/>
      <c r="T5" s="197"/>
      <c r="U5" s="197"/>
      <c r="V5" s="198">
        <f>ROUNDUP($Q5*$AM$2,0)</f>
        <v>0</v>
      </c>
      <c r="W5" s="193"/>
      <c r="X5" s="207">
        <f>Q5-V5</f>
        <v>0</v>
      </c>
      <c r="Y5" s="208"/>
      <c r="Z5" s="209"/>
      <c r="AA5" s="209"/>
      <c r="AB5" s="209"/>
      <c r="AC5" s="198">
        <f>ROUNDUP($Q5*$AM$2,0)</f>
        <v>0</v>
      </c>
      <c r="AD5" s="193"/>
      <c r="AE5" s="207">
        <f>Q5+AC5</f>
        <v>0</v>
      </c>
      <c r="AF5" s="208"/>
      <c r="AG5" s="209"/>
      <c r="AH5" s="209"/>
      <c r="AI5" s="209"/>
      <c r="AJ5" s="213"/>
      <c r="AK5" s="214"/>
      <c r="AL5" s="214"/>
    </row>
    <row r="6" spans="1:39" ht="24.75" customHeight="1" x14ac:dyDescent="0.25">
      <c r="A6" s="192"/>
      <c r="B6" s="193"/>
      <c r="C6" s="210"/>
      <c r="D6" s="210"/>
      <c r="E6" s="192"/>
      <c r="F6" s="193"/>
      <c r="G6" s="211"/>
      <c r="H6" s="211"/>
      <c r="I6" s="192"/>
      <c r="J6" s="192"/>
      <c r="K6" s="192"/>
      <c r="L6" s="193"/>
      <c r="M6" s="192"/>
      <c r="N6" s="193"/>
      <c r="O6" s="194"/>
      <c r="P6" s="195"/>
      <c r="Q6" s="196">
        <f>M6*O6</f>
        <v>0</v>
      </c>
      <c r="R6" s="197"/>
      <c r="S6" s="197"/>
      <c r="T6" s="197"/>
      <c r="U6" s="197"/>
      <c r="V6" s="198">
        <f>ROUNDUP($Q6*$AM$2,0)</f>
        <v>0</v>
      </c>
      <c r="W6" s="193"/>
      <c r="X6" s="207">
        <f>Q6-V6</f>
        <v>0</v>
      </c>
      <c r="Y6" s="208"/>
      <c r="Z6" s="209"/>
      <c r="AA6" s="209"/>
      <c r="AB6" s="209"/>
      <c r="AC6" s="198">
        <f>ROUNDUP($Q6*$AM$2,0)</f>
        <v>0</v>
      </c>
      <c r="AD6" s="193"/>
      <c r="AE6" s="207">
        <f>Q6+AC6</f>
        <v>0</v>
      </c>
      <c r="AF6" s="208"/>
      <c r="AG6" s="209"/>
      <c r="AH6" s="209"/>
      <c r="AI6" s="209"/>
      <c r="AJ6" s="213"/>
      <c r="AK6" s="214"/>
      <c r="AL6" s="214"/>
    </row>
    <row r="7" spans="1:39" ht="24.75" customHeight="1" x14ac:dyDescent="0.25">
      <c r="A7" s="192"/>
      <c r="B7" s="193"/>
      <c r="C7" s="210"/>
      <c r="D7" s="210"/>
      <c r="E7" s="192"/>
      <c r="F7" s="193"/>
      <c r="G7" s="211"/>
      <c r="H7" s="211"/>
      <c r="I7" s="192"/>
      <c r="J7" s="192"/>
      <c r="K7" s="192"/>
      <c r="L7" s="193"/>
      <c r="M7" s="192"/>
      <c r="N7" s="193"/>
      <c r="O7" s="194"/>
      <c r="P7" s="195"/>
      <c r="Q7" s="196">
        <f>M7*O7</f>
        <v>0</v>
      </c>
      <c r="R7" s="197"/>
      <c r="S7" s="197"/>
      <c r="T7" s="197"/>
      <c r="U7" s="197"/>
      <c r="V7" s="198">
        <f>ROUNDUP($Q7*$AM$2,0)</f>
        <v>0</v>
      </c>
      <c r="W7" s="193"/>
      <c r="X7" s="207">
        <f>Q7-V7</f>
        <v>0</v>
      </c>
      <c r="Y7" s="208"/>
      <c r="Z7" s="209"/>
      <c r="AA7" s="209"/>
      <c r="AB7" s="209"/>
      <c r="AC7" s="198">
        <f>ROUNDUP($Q7*$AM$2,0)</f>
        <v>0</v>
      </c>
      <c r="AD7" s="193"/>
      <c r="AE7" s="207">
        <f>Q7+AC7</f>
        <v>0</v>
      </c>
      <c r="AF7" s="208"/>
      <c r="AG7" s="209"/>
      <c r="AH7" s="209"/>
      <c r="AI7" s="209"/>
      <c r="AJ7" s="213"/>
      <c r="AK7" s="214"/>
      <c r="AL7" s="214"/>
    </row>
    <row r="8" spans="1:39" ht="19.5" x14ac:dyDescent="0.25">
      <c r="A8" s="192" t="s">
        <v>861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222">
        <f>SUM(Q3:U7)</f>
        <v>0</v>
      </c>
      <c r="R8" s="223"/>
      <c r="S8" s="223"/>
      <c r="T8" s="223"/>
      <c r="U8" s="223"/>
      <c r="V8" s="224">
        <f>SUM(V3:W7)</f>
        <v>0</v>
      </c>
      <c r="W8" s="225"/>
      <c r="X8" s="224">
        <f>SUM(X3:AB7)</f>
        <v>0</v>
      </c>
      <c r="Y8" s="225"/>
      <c r="Z8" s="226"/>
      <c r="AA8" s="226"/>
      <c r="AB8" s="226"/>
      <c r="AC8" s="224">
        <f>SUM(AC3:AD7)</f>
        <v>0</v>
      </c>
      <c r="AD8" s="225"/>
      <c r="AE8" s="227">
        <f>SUM(AE3:AI7)</f>
        <v>0</v>
      </c>
      <c r="AF8" s="228"/>
      <c r="AG8" s="229"/>
      <c r="AH8" s="229"/>
      <c r="AI8" s="229"/>
      <c r="AJ8" s="213"/>
      <c r="AK8" s="214"/>
      <c r="AL8" s="214"/>
    </row>
    <row r="9" spans="1:39" s="28" customFormat="1" ht="57" customHeight="1" x14ac:dyDescent="0.25">
      <c r="A9" s="28" t="s">
        <v>0</v>
      </c>
      <c r="I9" s="28" t="s">
        <v>846</v>
      </c>
      <c r="L9" s="30"/>
      <c r="N9" s="30"/>
      <c r="O9" s="30"/>
      <c r="P9" s="28" t="s">
        <v>847</v>
      </c>
      <c r="Q9" s="30"/>
      <c r="R9" s="30"/>
      <c r="W9" s="28" t="s">
        <v>1</v>
      </c>
      <c r="AD9" s="28" t="s">
        <v>2</v>
      </c>
    </row>
    <row r="10" spans="1:39" ht="25.5" customHeight="1" x14ac:dyDescent="0.25">
      <c r="A10" s="230" t="s">
        <v>864</v>
      </c>
      <c r="B10" s="230"/>
      <c r="C10" s="230"/>
      <c r="D10" s="230"/>
      <c r="E10" s="230"/>
      <c r="F10" s="25"/>
      <c r="G10" s="25"/>
      <c r="H10" s="25"/>
      <c r="I10" s="230" t="s">
        <v>863</v>
      </c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5"/>
      <c r="AI10" s="25"/>
    </row>
    <row r="11" spans="1:39" ht="19.5" x14ac:dyDescent="0.25">
      <c r="A11" s="215">
        <f ca="1">NOW()</f>
        <v>45757.403245254631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</row>
    <row r="12" spans="1:39" ht="16.5" customHeight="1" x14ac:dyDescent="0.25">
      <c r="A12" s="216" t="s">
        <v>639</v>
      </c>
      <c r="B12" s="216"/>
      <c r="C12" s="241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  <c r="AF12" s="242"/>
      <c r="AG12" s="242"/>
      <c r="AH12" s="242"/>
      <c r="AI12" s="242"/>
      <c r="AJ12" s="199"/>
      <c r="AK12" s="199"/>
      <c r="AL12" s="199"/>
    </row>
    <row r="13" spans="1:39" ht="16.5" customHeight="1" x14ac:dyDescent="0.25">
      <c r="A13" s="216"/>
      <c r="B13" s="216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199"/>
      <c r="AK13" s="199"/>
      <c r="AL13" s="199"/>
    </row>
    <row r="14" spans="1:39" ht="16.5" customHeight="1" x14ac:dyDescent="0.25">
      <c r="A14" s="216"/>
      <c r="B14" s="216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199"/>
      <c r="AK14" s="199"/>
      <c r="AL14" s="199"/>
    </row>
    <row r="15" spans="1:39" ht="16.5" customHeight="1" x14ac:dyDescent="0.25">
      <c r="A15" s="216"/>
      <c r="B15" s="216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199"/>
      <c r="AK15" s="199"/>
      <c r="AL15" s="199"/>
    </row>
    <row r="16" spans="1:39" ht="16.5" customHeight="1" x14ac:dyDescent="0.25">
      <c r="A16" s="216"/>
      <c r="B16" s="216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199"/>
      <c r="AK16" s="199"/>
      <c r="AL16" s="199"/>
    </row>
    <row r="17" spans="1:38" ht="16.5" customHeight="1" x14ac:dyDescent="0.25">
      <c r="A17" s="216"/>
      <c r="B17" s="216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199"/>
      <c r="AK17" s="199"/>
      <c r="AL17" s="199"/>
    </row>
    <row r="18" spans="1:38" ht="16.5" customHeight="1" x14ac:dyDescent="0.25">
      <c r="A18" s="216" t="s">
        <v>638</v>
      </c>
      <c r="B18" s="216"/>
      <c r="C18" s="241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199"/>
      <c r="AK18" s="199"/>
      <c r="AL18" s="199"/>
    </row>
    <row r="19" spans="1:38" x14ac:dyDescent="0.25">
      <c r="A19" s="216"/>
      <c r="B19" s="216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  <c r="AJ19" s="199"/>
      <c r="AK19" s="199"/>
      <c r="AL19" s="199"/>
    </row>
    <row r="20" spans="1:38" s="6" customFormat="1" ht="27" customHeight="1" x14ac:dyDescent="0.25">
      <c r="A20" s="243" t="s">
        <v>862</v>
      </c>
      <c r="B20" s="244"/>
      <c r="C20" s="244"/>
      <c r="D20" s="245"/>
      <c r="E20" s="246"/>
      <c r="F20" s="239" t="s">
        <v>492</v>
      </c>
      <c r="G20" s="247"/>
      <c r="H20" s="247"/>
      <c r="I20" s="247"/>
      <c r="J20" s="233" t="s">
        <v>501</v>
      </c>
      <c r="K20" s="234"/>
      <c r="L20" s="234"/>
      <c r="M20" s="234"/>
      <c r="N20" s="234"/>
      <c r="O20" s="235"/>
      <c r="P20" s="239" t="s">
        <v>708</v>
      </c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199"/>
      <c r="AB20" s="199"/>
      <c r="AC20" s="199"/>
      <c r="AD20" s="199"/>
      <c r="AE20" s="191" t="s">
        <v>865</v>
      </c>
      <c r="AF20" s="206"/>
      <c r="AG20" s="206"/>
      <c r="AH20" s="206"/>
      <c r="AI20" s="236">
        <f>AE8</f>
        <v>0</v>
      </c>
      <c r="AJ20" s="237"/>
      <c r="AK20" s="237"/>
      <c r="AL20" s="238"/>
    </row>
    <row r="21" spans="1:38" s="29" customFormat="1" x14ac:dyDescent="0.25">
      <c r="A21" s="231" t="s">
        <v>0</v>
      </c>
      <c r="B21" s="231"/>
      <c r="C21" s="231"/>
      <c r="D21" s="231"/>
      <c r="E21" s="231"/>
      <c r="F21" s="231"/>
      <c r="G21" s="231"/>
      <c r="H21" s="231"/>
      <c r="I21" s="231" t="s">
        <v>846</v>
      </c>
      <c r="J21" s="232"/>
      <c r="K21" s="232"/>
      <c r="L21" s="232"/>
      <c r="M21" s="232"/>
      <c r="N21" s="232"/>
      <c r="O21" s="232"/>
      <c r="P21" s="231" t="s">
        <v>847</v>
      </c>
      <c r="Q21" s="232"/>
      <c r="R21" s="232"/>
      <c r="S21" s="232"/>
      <c r="T21" s="232"/>
      <c r="U21" s="232"/>
      <c r="V21" s="232"/>
      <c r="W21" s="231" t="s">
        <v>1</v>
      </c>
      <c r="X21" s="231"/>
      <c r="Y21" s="231"/>
      <c r="Z21" s="231"/>
      <c r="AA21" s="231"/>
      <c r="AB21" s="231"/>
      <c r="AC21" s="231"/>
      <c r="AD21" s="231" t="s">
        <v>637</v>
      </c>
      <c r="AE21" s="231"/>
      <c r="AF21" s="231"/>
      <c r="AG21" s="231"/>
      <c r="AH21" s="231"/>
      <c r="AI21" s="231"/>
      <c r="AJ21" s="231"/>
      <c r="AK21" s="231"/>
      <c r="AL21" s="231"/>
    </row>
    <row r="22" spans="1:38" ht="51.75" customHeight="1" x14ac:dyDescent="0.25">
      <c r="A22" s="241"/>
      <c r="B22" s="241"/>
      <c r="C22" s="241"/>
      <c r="D22" s="241"/>
      <c r="E22" s="241"/>
      <c r="F22" s="241"/>
      <c r="G22" s="241"/>
      <c r="H22" s="241"/>
      <c r="I22" s="241"/>
      <c r="J22" s="242"/>
      <c r="K22" s="242"/>
      <c r="L22" s="242"/>
      <c r="M22" s="242"/>
      <c r="N22" s="242"/>
      <c r="O22" s="242"/>
      <c r="P22" s="241"/>
      <c r="Q22" s="242"/>
      <c r="R22" s="242"/>
      <c r="S22" s="242"/>
      <c r="T22" s="242"/>
      <c r="U22" s="242"/>
      <c r="V22" s="242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</row>
    <row r="23" spans="1:38" ht="18.75" customHeight="1" x14ac:dyDescent="0.25">
      <c r="I23" s="31"/>
      <c r="J23" s="31"/>
      <c r="K23" s="31"/>
      <c r="L23" s="31"/>
      <c r="M23" s="31"/>
      <c r="N23" s="31"/>
      <c r="O23" s="31"/>
      <c r="P23" s="31"/>
      <c r="Q23" s="31"/>
      <c r="R23" s="31"/>
    </row>
    <row r="24" spans="1:38" ht="16.5" customHeight="1" x14ac:dyDescent="0.25"/>
  </sheetData>
  <sheetProtection sheet="1" scenarios="1" formatCells="0" formatColumns="0" formatRows="0" insertColumns="0" insertRows="0" deleteColumns="0" deleteRows="0"/>
  <mergeCells count="100">
    <mergeCell ref="W22:AC22"/>
    <mergeCell ref="AD22:AL22"/>
    <mergeCell ref="F20:I20"/>
    <mergeCell ref="A18:B19"/>
    <mergeCell ref="A22:H22"/>
    <mergeCell ref="I22:O22"/>
    <mergeCell ref="P22:V22"/>
    <mergeCell ref="AC8:AD8"/>
    <mergeCell ref="AE8:AI8"/>
    <mergeCell ref="I10:AG10"/>
    <mergeCell ref="A10:E10"/>
    <mergeCell ref="A21:H21"/>
    <mergeCell ref="I21:O21"/>
    <mergeCell ref="P21:V21"/>
    <mergeCell ref="W21:AC21"/>
    <mergeCell ref="AD21:AL21"/>
    <mergeCell ref="J20:O20"/>
    <mergeCell ref="AI20:AL20"/>
    <mergeCell ref="AE20:AH20"/>
    <mergeCell ref="P20:AD20"/>
    <mergeCell ref="C12:AL17"/>
    <mergeCell ref="C18:AL19"/>
    <mergeCell ref="A20:E20"/>
    <mergeCell ref="AJ8:AL8"/>
    <mergeCell ref="A8:P8"/>
    <mergeCell ref="AC7:AD7"/>
    <mergeCell ref="AJ7:AL7"/>
    <mergeCell ref="Q7:U7"/>
    <mergeCell ref="V7:W7"/>
    <mergeCell ref="X7:AB7"/>
    <mergeCell ref="AE7:AI7"/>
    <mergeCell ref="A7:D7"/>
    <mergeCell ref="E7:H7"/>
    <mergeCell ref="I7:L7"/>
    <mergeCell ref="M7:N7"/>
    <mergeCell ref="O7:P7"/>
    <mergeCell ref="Q8:U8"/>
    <mergeCell ref="V8:W8"/>
    <mergeCell ref="X8:AB8"/>
    <mergeCell ref="A6:D6"/>
    <mergeCell ref="E6:H6"/>
    <mergeCell ref="I6:L6"/>
    <mergeCell ref="M6:N6"/>
    <mergeCell ref="O6:P6"/>
    <mergeCell ref="AJ1:AL1"/>
    <mergeCell ref="A1:Z1"/>
    <mergeCell ref="A4:D4"/>
    <mergeCell ref="E4:H4"/>
    <mergeCell ref="I4:L4"/>
    <mergeCell ref="M4:N4"/>
    <mergeCell ref="O4:P4"/>
    <mergeCell ref="Q4:U4"/>
    <mergeCell ref="V4:W4"/>
    <mergeCell ref="X4:AB4"/>
    <mergeCell ref="AC4:AD4"/>
    <mergeCell ref="AE4:AI4"/>
    <mergeCell ref="AJ4:AL4"/>
    <mergeCell ref="AE3:AI3"/>
    <mergeCell ref="AJ2:AL2"/>
    <mergeCell ref="AJ3:AL3"/>
    <mergeCell ref="AJ6:AL6"/>
    <mergeCell ref="AE5:AI5"/>
    <mergeCell ref="AJ5:AL5"/>
    <mergeCell ref="A11:AI11"/>
    <mergeCell ref="A12:B17"/>
    <mergeCell ref="M5:N5"/>
    <mergeCell ref="O5:P5"/>
    <mergeCell ref="Q5:U5"/>
    <mergeCell ref="V5:W5"/>
    <mergeCell ref="X5:AB5"/>
    <mergeCell ref="AC5:AD5"/>
    <mergeCell ref="Q6:U6"/>
    <mergeCell ref="V6:W6"/>
    <mergeCell ref="X6:AB6"/>
    <mergeCell ref="AC6:AD6"/>
    <mergeCell ref="AE6:AI6"/>
    <mergeCell ref="I2:L2"/>
    <mergeCell ref="I3:L3"/>
    <mergeCell ref="A5:D5"/>
    <mergeCell ref="E5:H5"/>
    <mergeCell ref="I5:L5"/>
    <mergeCell ref="A3:D3"/>
    <mergeCell ref="A2:D2"/>
    <mergeCell ref="E2:H2"/>
    <mergeCell ref="E3:H3"/>
    <mergeCell ref="V2:W2"/>
    <mergeCell ref="V3:W3"/>
    <mergeCell ref="Q2:U2"/>
    <mergeCell ref="AA1:AD1"/>
    <mergeCell ref="AE1:AI1"/>
    <mergeCell ref="X2:AB2"/>
    <mergeCell ref="X3:AB3"/>
    <mergeCell ref="AC2:AD2"/>
    <mergeCell ref="AC3:AD3"/>
    <mergeCell ref="AE2:AI2"/>
    <mergeCell ref="M2:N2"/>
    <mergeCell ref="O2:P2"/>
    <mergeCell ref="M3:N3"/>
    <mergeCell ref="O3:P3"/>
    <mergeCell ref="Q3:U3"/>
  </mergeCells>
  <phoneticPr fontId="24" type="noConversion"/>
  <dataValidations count="3">
    <dataValidation type="list" allowBlank="1" showInputMessage="1" showErrorMessage="1" sqref="F20:I20" xr:uid="{00000000-0002-0000-0200-000000000000}">
      <formula1>子目類別</formula1>
    </dataValidation>
    <dataValidation type="list" allowBlank="1" showInputMessage="1" showErrorMessage="1" sqref="J20" xr:uid="{00000000-0002-0000-0200-000001000000}">
      <formula1>INDIRECT($F$20)</formula1>
    </dataValidation>
    <dataValidation type="list" allowBlank="1" showInputMessage="1" showErrorMessage="1" sqref="P20" xr:uid="{00000000-0002-0000-0200-000002000000}">
      <formula1>INDIRECT($J$20)</formula1>
    </dataValidation>
  </dataValidations>
  <printOptions horizontalCentered="1"/>
  <pageMargins left="0.39370078740157483" right="0.39370078740157483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63"/>
  <sheetViews>
    <sheetView showZeros="0" view="pageBreakPreview" zoomScaleSheetLayoutView="100" workbookViewId="0">
      <selection activeCell="B18" sqref="B18:B19"/>
    </sheetView>
  </sheetViews>
  <sheetFormatPr defaultColWidth="9" defaultRowHeight="16.5" x14ac:dyDescent="0.25"/>
  <cols>
    <col min="1" max="1" width="3.875" style="55" customWidth="1"/>
    <col min="2" max="2" width="7.875" style="55" customWidth="1"/>
    <col min="3" max="3" width="11.25" style="55" customWidth="1"/>
    <col min="4" max="4" width="7.875" style="55" customWidth="1"/>
    <col min="5" max="5" width="17.5" style="59" customWidth="1"/>
    <col min="6" max="6" width="32.375" style="59" customWidth="1"/>
    <col min="7" max="7" width="5.5" style="59" customWidth="1"/>
    <col min="8" max="8" width="6.125" style="55" customWidth="1"/>
    <col min="9" max="9" width="8.875" style="55" customWidth="1"/>
    <col min="10" max="13" width="6" style="55" hidden="1" customWidth="1"/>
    <col min="14" max="14" width="9" style="55" hidden="1" customWidth="1"/>
    <col min="15" max="15" width="6.125" style="55" hidden="1" customWidth="1"/>
    <col min="16" max="16" width="10.125" style="55" hidden="1" customWidth="1"/>
    <col min="17" max="17" width="6.625" style="55" customWidth="1"/>
    <col min="18" max="18" width="8.75" style="55" customWidth="1"/>
    <col min="19" max="19" width="14.625" style="55" customWidth="1"/>
    <col min="20" max="20" width="9.625" style="55" customWidth="1"/>
    <col min="21" max="16384" width="9" style="55"/>
  </cols>
  <sheetData>
    <row r="1" spans="1:20" ht="30.75" customHeight="1" x14ac:dyDescent="0.25">
      <c r="A1" s="248" t="s">
        <v>955</v>
      </c>
      <c r="B1" s="248"/>
      <c r="C1" s="249"/>
      <c r="D1" s="249"/>
      <c r="E1" s="249"/>
      <c r="F1" s="249"/>
      <c r="G1" s="250" t="s">
        <v>848</v>
      </c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2"/>
      <c r="S1" s="60" t="s">
        <v>860</v>
      </c>
      <c r="T1" s="54"/>
    </row>
    <row r="2" spans="1:20" ht="20.25" customHeight="1" x14ac:dyDescent="0.25">
      <c r="A2" s="69"/>
      <c r="B2" s="69"/>
      <c r="C2" s="69"/>
      <c r="D2" s="56"/>
      <c r="E2" s="56"/>
      <c r="F2" s="56"/>
      <c r="G2" s="57"/>
      <c r="H2" s="57"/>
      <c r="I2" s="57"/>
      <c r="J2" s="57"/>
      <c r="K2" s="57"/>
      <c r="L2" s="57"/>
      <c r="M2" s="57"/>
      <c r="N2" s="56"/>
      <c r="O2" s="56"/>
      <c r="P2" s="56"/>
      <c r="Q2" s="56"/>
      <c r="R2" s="56"/>
      <c r="S2" s="60" t="s">
        <v>879</v>
      </c>
      <c r="T2" s="54"/>
    </row>
    <row r="3" spans="1:20" ht="20.25" customHeight="1" x14ac:dyDescent="0.25">
      <c r="A3" s="253" t="s">
        <v>942</v>
      </c>
      <c r="B3" s="253"/>
      <c r="C3" s="254"/>
      <c r="D3" s="254"/>
      <c r="E3" s="254"/>
      <c r="F3" s="254"/>
      <c r="G3" s="58"/>
      <c r="H3" s="58"/>
      <c r="I3" s="58"/>
      <c r="J3" s="58"/>
      <c r="K3" s="57"/>
      <c r="L3" s="57"/>
      <c r="M3" s="57"/>
      <c r="N3" s="56"/>
      <c r="O3" s="56"/>
      <c r="P3" s="56"/>
      <c r="Q3" s="138">
        <v>2.1100000000000001E-2</v>
      </c>
      <c r="R3" s="56"/>
      <c r="S3" s="60" t="s">
        <v>880</v>
      </c>
      <c r="T3" s="54"/>
    </row>
    <row r="4" spans="1:20" s="59" customFormat="1" ht="20.45" customHeight="1" x14ac:dyDescent="0.25">
      <c r="A4" s="255" t="s">
        <v>964</v>
      </c>
      <c r="B4" s="255" t="s">
        <v>943</v>
      </c>
      <c r="C4" s="257" t="s">
        <v>866</v>
      </c>
      <c r="D4" s="258" t="s">
        <v>921</v>
      </c>
      <c r="E4" s="159" t="s">
        <v>945</v>
      </c>
      <c r="F4" s="159" t="s">
        <v>946</v>
      </c>
      <c r="G4" s="258" t="s">
        <v>948</v>
      </c>
      <c r="H4" s="257" t="s">
        <v>867</v>
      </c>
      <c r="I4" s="257" t="s">
        <v>868</v>
      </c>
      <c r="J4" s="74" t="s">
        <v>915</v>
      </c>
      <c r="K4" s="74" t="s">
        <v>916</v>
      </c>
      <c r="L4" s="74" t="s">
        <v>917</v>
      </c>
      <c r="M4" s="74" t="s">
        <v>914</v>
      </c>
      <c r="N4" s="72" t="s">
        <v>869</v>
      </c>
      <c r="O4" s="85" t="s">
        <v>939</v>
      </c>
      <c r="P4" s="122" t="s">
        <v>937</v>
      </c>
      <c r="Q4" s="266" t="s">
        <v>940</v>
      </c>
      <c r="R4" s="268" t="s">
        <v>941</v>
      </c>
      <c r="S4" s="269" t="s">
        <v>991</v>
      </c>
      <c r="T4" s="258" t="s">
        <v>920</v>
      </c>
    </row>
    <row r="5" spans="1:20" s="59" customFormat="1" x14ac:dyDescent="0.25">
      <c r="A5" s="256"/>
      <c r="B5" s="256"/>
      <c r="C5" s="256"/>
      <c r="D5" s="256"/>
      <c r="E5" s="158" t="s">
        <v>970</v>
      </c>
      <c r="F5" s="158" t="s">
        <v>947</v>
      </c>
      <c r="G5" s="256"/>
      <c r="H5" s="256"/>
      <c r="I5" s="256"/>
      <c r="J5" s="74"/>
      <c r="K5" s="74"/>
      <c r="L5" s="74"/>
      <c r="M5" s="74"/>
      <c r="N5" s="72"/>
      <c r="O5" s="85"/>
      <c r="P5" s="122"/>
      <c r="Q5" s="267"/>
      <c r="R5" s="256"/>
      <c r="S5" s="270"/>
      <c r="T5" s="256"/>
    </row>
    <row r="6" spans="1:20" ht="14.45" customHeight="1" x14ac:dyDescent="0.25">
      <c r="A6" s="259">
        <v>1</v>
      </c>
      <c r="B6" s="259" t="s">
        <v>982</v>
      </c>
      <c r="C6" s="261" t="s">
        <v>985</v>
      </c>
      <c r="D6" s="263" t="s">
        <v>984</v>
      </c>
      <c r="E6" s="160" t="s">
        <v>949</v>
      </c>
      <c r="F6" s="161" t="s">
        <v>950</v>
      </c>
      <c r="G6" s="265">
        <v>1</v>
      </c>
      <c r="H6" s="271">
        <v>1500</v>
      </c>
      <c r="I6" s="272">
        <f>G6*H6</f>
        <v>1500</v>
      </c>
      <c r="J6" s="127"/>
      <c r="K6" s="127"/>
      <c r="L6" s="127"/>
      <c r="M6" s="127"/>
      <c r="N6" s="127"/>
      <c r="O6" s="128"/>
      <c r="P6" s="129">
        <f>I6-O6</f>
        <v>1500</v>
      </c>
      <c r="Q6" s="274">
        <f>ROUND(I6*$Q$3,0)</f>
        <v>32</v>
      </c>
      <c r="R6" s="272">
        <f>I6+Q6</f>
        <v>1532</v>
      </c>
      <c r="S6" s="276" t="s">
        <v>1000</v>
      </c>
      <c r="T6" s="278"/>
    </row>
    <row r="7" spans="1:20" ht="14.45" customHeight="1" x14ac:dyDescent="0.25">
      <c r="A7" s="260"/>
      <c r="B7" s="260"/>
      <c r="C7" s="262"/>
      <c r="D7" s="264"/>
      <c r="E7" s="157" t="s">
        <v>969</v>
      </c>
      <c r="F7" s="157" t="s">
        <v>951</v>
      </c>
      <c r="G7" s="262"/>
      <c r="H7" s="262"/>
      <c r="I7" s="273"/>
      <c r="J7" s="127"/>
      <c r="K7" s="127"/>
      <c r="L7" s="127"/>
      <c r="M7" s="127"/>
      <c r="N7" s="127"/>
      <c r="O7" s="128"/>
      <c r="P7" s="129"/>
      <c r="Q7" s="275"/>
      <c r="R7" s="273"/>
      <c r="S7" s="277"/>
      <c r="T7" s="262"/>
    </row>
    <row r="8" spans="1:20" ht="14.45" customHeight="1" x14ac:dyDescent="0.25">
      <c r="A8" s="259">
        <v>2</v>
      </c>
      <c r="B8" s="259" t="s">
        <v>982</v>
      </c>
      <c r="C8" s="261" t="s">
        <v>986</v>
      </c>
      <c r="D8" s="263" t="s">
        <v>952</v>
      </c>
      <c r="E8" s="160" t="s">
        <v>966</v>
      </c>
      <c r="F8" s="161" t="s">
        <v>975</v>
      </c>
      <c r="G8" s="265">
        <v>1</v>
      </c>
      <c r="H8" s="271">
        <v>1500</v>
      </c>
      <c r="I8" s="272">
        <f t="shared" ref="I8" si="0">G8*H8</f>
        <v>1500</v>
      </c>
      <c r="J8" s="127"/>
      <c r="K8" s="127"/>
      <c r="L8" s="127"/>
      <c r="M8" s="127"/>
      <c r="N8" s="127"/>
      <c r="O8" s="128"/>
      <c r="P8" s="129">
        <f t="shared" ref="P8" si="1">I8-O8</f>
        <v>1500</v>
      </c>
      <c r="Q8" s="274">
        <f t="shared" ref="Q8" si="2">ROUND(I8*$Q$3,0)</f>
        <v>32</v>
      </c>
      <c r="R8" s="272">
        <f t="shared" ref="R8" si="3">I8+Q8</f>
        <v>1532</v>
      </c>
      <c r="S8" s="276" t="s">
        <v>953</v>
      </c>
      <c r="T8" s="278"/>
    </row>
    <row r="9" spans="1:20" ht="14.45" customHeight="1" x14ac:dyDescent="0.25">
      <c r="A9" s="260"/>
      <c r="B9" s="260"/>
      <c r="C9" s="262"/>
      <c r="D9" s="264"/>
      <c r="E9" s="157" t="s">
        <v>1002</v>
      </c>
      <c r="F9" s="157" t="s">
        <v>1004</v>
      </c>
      <c r="G9" s="262"/>
      <c r="H9" s="262"/>
      <c r="I9" s="273"/>
      <c r="J9" s="127"/>
      <c r="K9" s="127"/>
      <c r="L9" s="127"/>
      <c r="M9" s="127"/>
      <c r="N9" s="127"/>
      <c r="O9" s="128"/>
      <c r="P9" s="129"/>
      <c r="Q9" s="275"/>
      <c r="R9" s="273"/>
      <c r="S9" s="277"/>
      <c r="T9" s="262"/>
    </row>
    <row r="10" spans="1:20" ht="14.45" customHeight="1" x14ac:dyDescent="0.25">
      <c r="A10" s="259">
        <v>3</v>
      </c>
      <c r="B10" s="259" t="s">
        <v>982</v>
      </c>
      <c r="C10" s="261" t="s">
        <v>987</v>
      </c>
      <c r="D10" s="263" t="s">
        <v>952</v>
      </c>
      <c r="E10" s="160" t="s">
        <v>967</v>
      </c>
      <c r="F10" s="161" t="s">
        <v>976</v>
      </c>
      <c r="G10" s="265">
        <v>1</v>
      </c>
      <c r="H10" s="271">
        <v>1500</v>
      </c>
      <c r="I10" s="272">
        <f t="shared" ref="I10" si="4">G10*H10</f>
        <v>1500</v>
      </c>
      <c r="J10" s="127"/>
      <c r="K10" s="127"/>
      <c r="L10" s="127"/>
      <c r="M10" s="127"/>
      <c r="N10" s="127"/>
      <c r="O10" s="128"/>
      <c r="P10" s="129">
        <f t="shared" ref="P10" si="5">I10-O10</f>
        <v>1500</v>
      </c>
      <c r="Q10" s="274">
        <f t="shared" ref="Q10" si="6">ROUND(I10*$Q$3,0)</f>
        <v>32</v>
      </c>
      <c r="R10" s="272">
        <f t="shared" ref="R10" si="7">I10+Q10</f>
        <v>1532</v>
      </c>
      <c r="S10" s="276" t="s">
        <v>953</v>
      </c>
      <c r="T10" s="278"/>
    </row>
    <row r="11" spans="1:20" ht="14.45" customHeight="1" x14ac:dyDescent="0.25">
      <c r="A11" s="260"/>
      <c r="B11" s="260"/>
      <c r="C11" s="262"/>
      <c r="D11" s="264"/>
      <c r="E11" s="157" t="s">
        <v>1002</v>
      </c>
      <c r="F11" s="157" t="s">
        <v>1003</v>
      </c>
      <c r="G11" s="262"/>
      <c r="H11" s="262"/>
      <c r="I11" s="273"/>
      <c r="J11" s="127"/>
      <c r="K11" s="127"/>
      <c r="L11" s="127"/>
      <c r="M11" s="127"/>
      <c r="N11" s="127"/>
      <c r="O11" s="128"/>
      <c r="P11" s="129"/>
      <c r="Q11" s="275"/>
      <c r="R11" s="273"/>
      <c r="S11" s="277"/>
      <c r="T11" s="262"/>
    </row>
    <row r="12" spans="1:20" ht="14.45" customHeight="1" x14ac:dyDescent="0.25">
      <c r="A12" s="259">
        <v>4</v>
      </c>
      <c r="B12" s="259" t="s">
        <v>982</v>
      </c>
      <c r="C12" s="261" t="s">
        <v>988</v>
      </c>
      <c r="D12" s="263" t="s">
        <v>963</v>
      </c>
      <c r="E12" s="160" t="s">
        <v>968</v>
      </c>
      <c r="F12" s="161" t="s">
        <v>977</v>
      </c>
      <c r="G12" s="265">
        <v>1</v>
      </c>
      <c r="H12" s="271">
        <v>1500</v>
      </c>
      <c r="I12" s="272">
        <f t="shared" ref="I12" si="8">G12*H12</f>
        <v>1500</v>
      </c>
      <c r="J12" s="127"/>
      <c r="K12" s="127"/>
      <c r="L12" s="127"/>
      <c r="M12" s="127"/>
      <c r="N12" s="127"/>
      <c r="O12" s="128"/>
      <c r="P12" s="129">
        <f t="shared" ref="P12" si="9">I12-O12</f>
        <v>1500</v>
      </c>
      <c r="Q12" s="274">
        <f t="shared" ref="Q12" si="10">ROUND(I12*$Q$3,0)</f>
        <v>32</v>
      </c>
      <c r="R12" s="272">
        <f t="shared" ref="R12" si="11">I12+Q12</f>
        <v>1532</v>
      </c>
      <c r="S12" s="276" t="s">
        <v>1001</v>
      </c>
      <c r="T12" s="278"/>
    </row>
    <row r="13" spans="1:20" ht="14.45" customHeight="1" x14ac:dyDescent="0.25">
      <c r="A13" s="260"/>
      <c r="B13" s="260"/>
      <c r="C13" s="262"/>
      <c r="D13" s="264"/>
      <c r="E13" s="157" t="s">
        <v>971</v>
      </c>
      <c r="F13" s="157" t="s">
        <v>972</v>
      </c>
      <c r="G13" s="262"/>
      <c r="H13" s="262"/>
      <c r="I13" s="273"/>
      <c r="J13" s="127"/>
      <c r="K13" s="127"/>
      <c r="L13" s="127"/>
      <c r="M13" s="127"/>
      <c r="N13" s="127"/>
      <c r="O13" s="128"/>
      <c r="P13" s="129"/>
      <c r="Q13" s="275"/>
      <c r="R13" s="273"/>
      <c r="S13" s="277"/>
      <c r="T13" s="262"/>
    </row>
    <row r="14" spans="1:20" ht="14.45" customHeight="1" x14ac:dyDescent="0.25">
      <c r="A14" s="259">
        <v>5</v>
      </c>
      <c r="B14" s="259" t="s">
        <v>981</v>
      </c>
      <c r="C14" s="261" t="s">
        <v>989</v>
      </c>
      <c r="D14" s="263" t="s">
        <v>973</v>
      </c>
      <c r="E14" s="160" t="s">
        <v>974</v>
      </c>
      <c r="F14" s="161" t="s">
        <v>978</v>
      </c>
      <c r="G14" s="265">
        <v>1</v>
      </c>
      <c r="H14" s="271">
        <v>1000</v>
      </c>
      <c r="I14" s="272">
        <f t="shared" ref="I14" si="12">G14*H14</f>
        <v>1000</v>
      </c>
      <c r="J14" s="127"/>
      <c r="K14" s="127"/>
      <c r="L14" s="127"/>
      <c r="M14" s="127"/>
      <c r="N14" s="127"/>
      <c r="O14" s="128"/>
      <c r="P14" s="129">
        <f t="shared" ref="P14" si="13">I14-O14</f>
        <v>1000</v>
      </c>
      <c r="Q14" s="274">
        <f t="shared" ref="Q14" si="14">ROUND(I14*$Q$3,0)</f>
        <v>21</v>
      </c>
      <c r="R14" s="272">
        <f t="shared" ref="R14" si="15">I14+Q14</f>
        <v>1021</v>
      </c>
      <c r="S14" s="276" t="s">
        <v>1001</v>
      </c>
      <c r="T14" s="278"/>
    </row>
    <row r="15" spans="1:20" ht="14.45" customHeight="1" x14ac:dyDescent="0.25">
      <c r="A15" s="260"/>
      <c r="B15" s="260"/>
      <c r="C15" s="262"/>
      <c r="D15" s="264"/>
      <c r="E15" s="157" t="s">
        <v>979</v>
      </c>
      <c r="F15" s="157" t="s">
        <v>980</v>
      </c>
      <c r="G15" s="262"/>
      <c r="H15" s="262"/>
      <c r="I15" s="273"/>
      <c r="J15" s="127"/>
      <c r="K15" s="127"/>
      <c r="L15" s="127"/>
      <c r="M15" s="127"/>
      <c r="N15" s="127"/>
      <c r="O15" s="128"/>
      <c r="P15" s="129"/>
      <c r="Q15" s="275"/>
      <c r="R15" s="273"/>
      <c r="S15" s="277"/>
      <c r="T15" s="262"/>
    </row>
    <row r="16" spans="1:20" ht="14.45" customHeight="1" x14ac:dyDescent="0.25">
      <c r="A16" s="259">
        <v>6</v>
      </c>
      <c r="B16" s="259" t="s">
        <v>1012</v>
      </c>
      <c r="C16" s="261" t="s">
        <v>1005</v>
      </c>
      <c r="D16" s="263" t="s">
        <v>1006</v>
      </c>
      <c r="E16" s="160" t="s">
        <v>1007</v>
      </c>
      <c r="F16" s="161" t="s">
        <v>1009</v>
      </c>
      <c r="G16" s="265">
        <v>1</v>
      </c>
      <c r="H16" s="271">
        <v>500</v>
      </c>
      <c r="I16" s="272">
        <f t="shared" ref="I16" si="16">G16*H16</f>
        <v>500</v>
      </c>
      <c r="J16" s="127"/>
      <c r="K16" s="127"/>
      <c r="L16" s="127"/>
      <c r="M16" s="127"/>
      <c r="N16" s="127"/>
      <c r="O16" s="128"/>
      <c r="P16" s="129">
        <f t="shared" ref="P16" si="17">I16-O16</f>
        <v>500</v>
      </c>
      <c r="Q16" s="274">
        <f t="shared" ref="Q16" si="18">ROUND(I16*$Q$3,0)</f>
        <v>11</v>
      </c>
      <c r="R16" s="272">
        <f t="shared" ref="R16" si="19">I16+Q16</f>
        <v>511</v>
      </c>
      <c r="S16" s="279" t="s">
        <v>1011</v>
      </c>
      <c r="T16" s="278"/>
    </row>
    <row r="17" spans="1:20" ht="14.45" customHeight="1" x14ac:dyDescent="0.25">
      <c r="A17" s="260"/>
      <c r="B17" s="260"/>
      <c r="C17" s="262"/>
      <c r="D17" s="264"/>
      <c r="E17" s="157" t="s">
        <v>1008</v>
      </c>
      <c r="F17" s="157" t="s">
        <v>1010</v>
      </c>
      <c r="G17" s="262"/>
      <c r="H17" s="262"/>
      <c r="I17" s="273"/>
      <c r="J17" s="127"/>
      <c r="K17" s="127"/>
      <c r="L17" s="127"/>
      <c r="M17" s="127"/>
      <c r="N17" s="127"/>
      <c r="O17" s="128"/>
      <c r="P17" s="129"/>
      <c r="Q17" s="275"/>
      <c r="R17" s="273"/>
      <c r="S17" s="260"/>
      <c r="T17" s="262"/>
    </row>
    <row r="18" spans="1:20" ht="14.45" customHeight="1" x14ac:dyDescent="0.25">
      <c r="A18" s="259">
        <v>7</v>
      </c>
      <c r="B18" s="259"/>
      <c r="C18" s="261"/>
      <c r="D18" s="263"/>
      <c r="E18" s="160"/>
      <c r="F18" s="161"/>
      <c r="G18" s="265"/>
      <c r="H18" s="271"/>
      <c r="I18" s="272">
        <f t="shared" ref="I18" si="20">G18*H18</f>
        <v>0</v>
      </c>
      <c r="J18" s="127"/>
      <c r="K18" s="127"/>
      <c r="L18" s="127"/>
      <c r="M18" s="127"/>
      <c r="N18" s="127"/>
      <c r="O18" s="128"/>
      <c r="P18" s="129">
        <f t="shared" ref="P18" si="21">I18-O18</f>
        <v>0</v>
      </c>
      <c r="Q18" s="274">
        <f t="shared" ref="Q18" si="22">ROUND(I18*$Q$3,0)</f>
        <v>0</v>
      </c>
      <c r="R18" s="272">
        <f t="shared" ref="R18" si="23">I18+Q18</f>
        <v>0</v>
      </c>
      <c r="S18" s="279"/>
      <c r="T18" s="278"/>
    </row>
    <row r="19" spans="1:20" ht="14.45" customHeight="1" x14ac:dyDescent="0.25">
      <c r="A19" s="260"/>
      <c r="B19" s="260"/>
      <c r="C19" s="262"/>
      <c r="D19" s="264"/>
      <c r="E19" s="157"/>
      <c r="F19" s="157"/>
      <c r="G19" s="262"/>
      <c r="H19" s="262"/>
      <c r="I19" s="273"/>
      <c r="J19" s="127"/>
      <c r="K19" s="127"/>
      <c r="L19" s="127"/>
      <c r="M19" s="127"/>
      <c r="N19" s="127"/>
      <c r="O19" s="128"/>
      <c r="P19" s="129"/>
      <c r="Q19" s="275"/>
      <c r="R19" s="273"/>
      <c r="S19" s="260"/>
      <c r="T19" s="262"/>
    </row>
    <row r="20" spans="1:20" ht="14.45" customHeight="1" x14ac:dyDescent="0.25">
      <c r="A20" s="259">
        <v>8</v>
      </c>
      <c r="B20" s="259"/>
      <c r="C20" s="261"/>
      <c r="D20" s="263"/>
      <c r="E20" s="160"/>
      <c r="F20" s="161"/>
      <c r="G20" s="265"/>
      <c r="H20" s="271"/>
      <c r="I20" s="272">
        <f t="shared" ref="I20" si="24">G20*H20</f>
        <v>0</v>
      </c>
      <c r="J20" s="127"/>
      <c r="K20" s="127"/>
      <c r="L20" s="127"/>
      <c r="M20" s="127"/>
      <c r="N20" s="127"/>
      <c r="O20" s="128"/>
      <c r="P20" s="129">
        <f t="shared" ref="P20" si="25">I20-O20</f>
        <v>0</v>
      </c>
      <c r="Q20" s="274">
        <f t="shared" ref="Q20" si="26">ROUND(I20*$Q$3,0)</f>
        <v>0</v>
      </c>
      <c r="R20" s="272">
        <f t="shared" ref="R20" si="27">I20+Q20</f>
        <v>0</v>
      </c>
      <c r="S20" s="279"/>
      <c r="T20" s="278"/>
    </row>
    <row r="21" spans="1:20" ht="14.45" customHeight="1" x14ac:dyDescent="0.25">
      <c r="A21" s="260"/>
      <c r="B21" s="260"/>
      <c r="C21" s="262"/>
      <c r="D21" s="264"/>
      <c r="E21" s="157"/>
      <c r="F21" s="157"/>
      <c r="G21" s="262"/>
      <c r="H21" s="262"/>
      <c r="I21" s="273"/>
      <c r="J21" s="127"/>
      <c r="K21" s="127"/>
      <c r="L21" s="127"/>
      <c r="M21" s="127"/>
      <c r="N21" s="127"/>
      <c r="O21" s="128"/>
      <c r="P21" s="129"/>
      <c r="Q21" s="275"/>
      <c r="R21" s="273"/>
      <c r="S21" s="260"/>
      <c r="T21" s="262"/>
    </row>
    <row r="22" spans="1:20" ht="14.45" customHeight="1" x14ac:dyDescent="0.25">
      <c r="A22" s="259">
        <v>9</v>
      </c>
      <c r="B22" s="259"/>
      <c r="C22" s="261"/>
      <c r="D22" s="263"/>
      <c r="E22" s="160"/>
      <c r="F22" s="161"/>
      <c r="G22" s="265"/>
      <c r="H22" s="271"/>
      <c r="I22" s="272">
        <f t="shared" ref="I22" si="28">G22*H22</f>
        <v>0</v>
      </c>
      <c r="J22" s="127"/>
      <c r="K22" s="127"/>
      <c r="L22" s="127"/>
      <c r="M22" s="127"/>
      <c r="N22" s="127"/>
      <c r="O22" s="128"/>
      <c r="P22" s="129">
        <f t="shared" ref="P22" si="29">I22-O22</f>
        <v>0</v>
      </c>
      <c r="Q22" s="274">
        <f t="shared" ref="Q22" si="30">ROUND(I22*$Q$3,0)</f>
        <v>0</v>
      </c>
      <c r="R22" s="272">
        <f t="shared" ref="R22" si="31">I22+Q22</f>
        <v>0</v>
      </c>
      <c r="S22" s="279"/>
      <c r="T22" s="278"/>
    </row>
    <row r="23" spans="1:20" ht="14.45" customHeight="1" x14ac:dyDescent="0.25">
      <c r="A23" s="260"/>
      <c r="B23" s="260"/>
      <c r="C23" s="262"/>
      <c r="D23" s="264"/>
      <c r="E23" s="157"/>
      <c r="F23" s="157"/>
      <c r="G23" s="262"/>
      <c r="H23" s="262"/>
      <c r="I23" s="273"/>
      <c r="J23" s="127"/>
      <c r="K23" s="127"/>
      <c r="L23" s="127"/>
      <c r="M23" s="127"/>
      <c r="N23" s="127"/>
      <c r="O23" s="128"/>
      <c r="P23" s="129"/>
      <c r="Q23" s="275"/>
      <c r="R23" s="273"/>
      <c r="S23" s="260"/>
      <c r="T23" s="262"/>
    </row>
    <row r="24" spans="1:20" ht="14.45" customHeight="1" x14ac:dyDescent="0.25">
      <c r="A24" s="259">
        <v>10</v>
      </c>
      <c r="B24" s="259"/>
      <c r="C24" s="261"/>
      <c r="D24" s="263"/>
      <c r="E24" s="160"/>
      <c r="F24" s="161"/>
      <c r="G24" s="265"/>
      <c r="H24" s="271"/>
      <c r="I24" s="272">
        <f t="shared" ref="I24" si="32">G24*H24</f>
        <v>0</v>
      </c>
      <c r="J24" s="127"/>
      <c r="K24" s="127"/>
      <c r="L24" s="127"/>
      <c r="M24" s="127"/>
      <c r="N24" s="127"/>
      <c r="O24" s="128"/>
      <c r="P24" s="129">
        <f t="shared" ref="P24" si="33">I24-O24</f>
        <v>0</v>
      </c>
      <c r="Q24" s="274">
        <f t="shared" ref="Q24" si="34">ROUND(I24*$Q$3,0)</f>
        <v>0</v>
      </c>
      <c r="R24" s="272">
        <f t="shared" ref="R24" si="35">I24+Q24</f>
        <v>0</v>
      </c>
      <c r="S24" s="279"/>
      <c r="T24" s="278"/>
    </row>
    <row r="25" spans="1:20" ht="14.45" customHeight="1" x14ac:dyDescent="0.25">
      <c r="A25" s="260"/>
      <c r="B25" s="260"/>
      <c r="C25" s="262"/>
      <c r="D25" s="264"/>
      <c r="E25" s="157"/>
      <c r="F25" s="157"/>
      <c r="G25" s="262"/>
      <c r="H25" s="262"/>
      <c r="I25" s="273"/>
      <c r="J25" s="127"/>
      <c r="K25" s="127"/>
      <c r="L25" s="127"/>
      <c r="M25" s="127"/>
      <c r="N25" s="127"/>
      <c r="O25" s="128"/>
      <c r="P25" s="129"/>
      <c r="Q25" s="275"/>
      <c r="R25" s="273"/>
      <c r="S25" s="260"/>
      <c r="T25" s="262"/>
    </row>
    <row r="26" spans="1:20" ht="14.45" customHeight="1" x14ac:dyDescent="0.25">
      <c r="A26" s="259">
        <v>11</v>
      </c>
      <c r="B26" s="259"/>
      <c r="C26" s="261"/>
      <c r="D26" s="263"/>
      <c r="E26" s="160"/>
      <c r="F26" s="161"/>
      <c r="G26" s="265"/>
      <c r="H26" s="271"/>
      <c r="I26" s="272">
        <f t="shared" ref="I26" si="36">G26*H26</f>
        <v>0</v>
      </c>
      <c r="J26" s="127"/>
      <c r="K26" s="127"/>
      <c r="L26" s="127"/>
      <c r="M26" s="127"/>
      <c r="N26" s="127"/>
      <c r="O26" s="128"/>
      <c r="P26" s="129">
        <f t="shared" ref="P26" si="37">I26-O26</f>
        <v>0</v>
      </c>
      <c r="Q26" s="274">
        <f t="shared" ref="Q26" si="38">ROUND(I26*$Q$3,0)</f>
        <v>0</v>
      </c>
      <c r="R26" s="272">
        <f t="shared" ref="R26" si="39">I26+Q26</f>
        <v>0</v>
      </c>
      <c r="S26" s="279"/>
      <c r="T26" s="278"/>
    </row>
    <row r="27" spans="1:20" ht="14.45" customHeight="1" x14ac:dyDescent="0.25">
      <c r="A27" s="260"/>
      <c r="B27" s="260"/>
      <c r="C27" s="262"/>
      <c r="D27" s="264"/>
      <c r="E27" s="157"/>
      <c r="F27" s="157"/>
      <c r="G27" s="262"/>
      <c r="H27" s="262"/>
      <c r="I27" s="273"/>
      <c r="J27" s="127"/>
      <c r="K27" s="127"/>
      <c r="L27" s="127"/>
      <c r="M27" s="127"/>
      <c r="N27" s="127"/>
      <c r="O27" s="128"/>
      <c r="P27" s="129"/>
      <c r="Q27" s="275"/>
      <c r="R27" s="273"/>
      <c r="S27" s="260"/>
      <c r="T27" s="262"/>
    </row>
    <row r="28" spans="1:20" ht="14.45" customHeight="1" x14ac:dyDescent="0.25">
      <c r="A28" s="259">
        <v>12</v>
      </c>
      <c r="B28" s="259"/>
      <c r="C28" s="261"/>
      <c r="D28" s="263"/>
      <c r="E28" s="160"/>
      <c r="F28" s="161"/>
      <c r="G28" s="265"/>
      <c r="H28" s="271"/>
      <c r="I28" s="272">
        <f t="shared" ref="I28" si="40">G28*H28</f>
        <v>0</v>
      </c>
      <c r="J28" s="127"/>
      <c r="K28" s="127"/>
      <c r="L28" s="127"/>
      <c r="M28" s="127"/>
      <c r="N28" s="127"/>
      <c r="O28" s="128"/>
      <c r="P28" s="129">
        <f t="shared" ref="P28" si="41">I28-O28</f>
        <v>0</v>
      </c>
      <c r="Q28" s="274">
        <f t="shared" ref="Q28" si="42">ROUND(I28*$Q$3,0)</f>
        <v>0</v>
      </c>
      <c r="R28" s="272">
        <f t="shared" ref="R28" si="43">I28+Q28</f>
        <v>0</v>
      </c>
      <c r="S28" s="279"/>
      <c r="T28" s="278"/>
    </row>
    <row r="29" spans="1:20" ht="14.45" customHeight="1" x14ac:dyDescent="0.25">
      <c r="A29" s="260"/>
      <c r="B29" s="260"/>
      <c r="C29" s="262"/>
      <c r="D29" s="264"/>
      <c r="E29" s="157"/>
      <c r="F29" s="157"/>
      <c r="G29" s="262"/>
      <c r="H29" s="262"/>
      <c r="I29" s="273"/>
      <c r="J29" s="127"/>
      <c r="K29" s="127"/>
      <c r="L29" s="127"/>
      <c r="M29" s="127"/>
      <c r="N29" s="127"/>
      <c r="O29" s="128"/>
      <c r="P29" s="129"/>
      <c r="Q29" s="275"/>
      <c r="R29" s="273"/>
      <c r="S29" s="260"/>
      <c r="T29" s="262"/>
    </row>
    <row r="30" spans="1:20" ht="14.45" customHeight="1" x14ac:dyDescent="0.25">
      <c r="A30" s="259">
        <v>13</v>
      </c>
      <c r="B30" s="259"/>
      <c r="C30" s="261"/>
      <c r="D30" s="263"/>
      <c r="E30" s="160"/>
      <c r="F30" s="161"/>
      <c r="G30" s="265"/>
      <c r="H30" s="271"/>
      <c r="I30" s="272">
        <f t="shared" ref="I30" si="44">G30*H30</f>
        <v>0</v>
      </c>
      <c r="J30" s="127"/>
      <c r="K30" s="127"/>
      <c r="L30" s="127"/>
      <c r="M30" s="127"/>
      <c r="N30" s="127"/>
      <c r="O30" s="128"/>
      <c r="P30" s="129">
        <f t="shared" ref="P30" si="45">I30-O30</f>
        <v>0</v>
      </c>
      <c r="Q30" s="274">
        <f t="shared" ref="Q30" si="46">ROUND(I30*$Q$3,0)</f>
        <v>0</v>
      </c>
      <c r="R30" s="272">
        <f t="shared" ref="R30" si="47">I30+Q30</f>
        <v>0</v>
      </c>
      <c r="S30" s="279"/>
      <c r="T30" s="278"/>
    </row>
    <row r="31" spans="1:20" ht="14.45" customHeight="1" x14ac:dyDescent="0.25">
      <c r="A31" s="260"/>
      <c r="B31" s="260"/>
      <c r="C31" s="262"/>
      <c r="D31" s="264"/>
      <c r="E31" s="157"/>
      <c r="F31" s="157"/>
      <c r="G31" s="262"/>
      <c r="H31" s="262"/>
      <c r="I31" s="273"/>
      <c r="J31" s="127"/>
      <c r="K31" s="127"/>
      <c r="L31" s="127"/>
      <c r="M31" s="127"/>
      <c r="N31" s="127"/>
      <c r="O31" s="128"/>
      <c r="P31" s="129"/>
      <c r="Q31" s="275"/>
      <c r="R31" s="273"/>
      <c r="S31" s="260"/>
      <c r="T31" s="262"/>
    </row>
    <row r="32" spans="1:20" ht="14.45" customHeight="1" x14ac:dyDescent="0.25">
      <c r="A32" s="259">
        <v>14</v>
      </c>
      <c r="B32" s="259"/>
      <c r="C32" s="261"/>
      <c r="D32" s="263"/>
      <c r="E32" s="160"/>
      <c r="F32" s="161"/>
      <c r="G32" s="265"/>
      <c r="H32" s="271"/>
      <c r="I32" s="272">
        <f t="shared" ref="I32" si="48">G32*H32</f>
        <v>0</v>
      </c>
      <c r="J32" s="127"/>
      <c r="K32" s="127"/>
      <c r="L32" s="127"/>
      <c r="M32" s="127"/>
      <c r="N32" s="127"/>
      <c r="O32" s="128"/>
      <c r="P32" s="129">
        <f t="shared" ref="P32" si="49">I32-O32</f>
        <v>0</v>
      </c>
      <c r="Q32" s="274">
        <f t="shared" ref="Q32" si="50">ROUND(I32*$Q$3,0)</f>
        <v>0</v>
      </c>
      <c r="R32" s="272">
        <f t="shared" ref="R32" si="51">I32+Q32</f>
        <v>0</v>
      </c>
      <c r="S32" s="279"/>
      <c r="T32" s="278"/>
    </row>
    <row r="33" spans="1:20" ht="14.45" customHeight="1" x14ac:dyDescent="0.25">
      <c r="A33" s="260"/>
      <c r="B33" s="260"/>
      <c r="C33" s="262"/>
      <c r="D33" s="264"/>
      <c r="E33" s="157"/>
      <c r="F33" s="157"/>
      <c r="G33" s="262"/>
      <c r="H33" s="262"/>
      <c r="I33" s="273"/>
      <c r="J33" s="127"/>
      <c r="K33" s="127"/>
      <c r="L33" s="127"/>
      <c r="M33" s="127"/>
      <c r="N33" s="127"/>
      <c r="O33" s="128"/>
      <c r="P33" s="129"/>
      <c r="Q33" s="275"/>
      <c r="R33" s="273"/>
      <c r="S33" s="260"/>
      <c r="T33" s="262"/>
    </row>
    <row r="34" spans="1:20" ht="14.45" customHeight="1" x14ac:dyDescent="0.25">
      <c r="A34" s="259">
        <v>15</v>
      </c>
      <c r="B34" s="259"/>
      <c r="C34" s="261"/>
      <c r="D34" s="263"/>
      <c r="E34" s="160"/>
      <c r="F34" s="161"/>
      <c r="G34" s="265"/>
      <c r="H34" s="271"/>
      <c r="I34" s="272">
        <f t="shared" ref="I34" si="52">G34*H34</f>
        <v>0</v>
      </c>
      <c r="J34" s="127"/>
      <c r="K34" s="127"/>
      <c r="L34" s="127"/>
      <c r="M34" s="127"/>
      <c r="N34" s="127"/>
      <c r="O34" s="128"/>
      <c r="P34" s="129">
        <f t="shared" ref="P34" si="53">I34-O34</f>
        <v>0</v>
      </c>
      <c r="Q34" s="274">
        <f t="shared" ref="Q34" si="54">ROUND(I34*$Q$3,0)</f>
        <v>0</v>
      </c>
      <c r="R34" s="272">
        <f t="shared" ref="R34" si="55">I34+Q34</f>
        <v>0</v>
      </c>
      <c r="S34" s="279"/>
      <c r="T34" s="278"/>
    </row>
    <row r="35" spans="1:20" ht="14.45" customHeight="1" x14ac:dyDescent="0.25">
      <c r="A35" s="260"/>
      <c r="B35" s="260"/>
      <c r="C35" s="262"/>
      <c r="D35" s="264"/>
      <c r="E35" s="157"/>
      <c r="F35" s="157"/>
      <c r="G35" s="262"/>
      <c r="H35" s="262"/>
      <c r="I35" s="273"/>
      <c r="J35" s="127"/>
      <c r="K35" s="127"/>
      <c r="L35" s="127"/>
      <c r="M35" s="127"/>
      <c r="N35" s="127"/>
      <c r="O35" s="128"/>
      <c r="P35" s="129"/>
      <c r="Q35" s="275"/>
      <c r="R35" s="273"/>
      <c r="S35" s="260"/>
      <c r="T35" s="262"/>
    </row>
    <row r="36" spans="1:20" ht="14.45" customHeight="1" x14ac:dyDescent="0.25">
      <c r="A36" s="259">
        <v>16</v>
      </c>
      <c r="B36" s="259"/>
      <c r="C36" s="261"/>
      <c r="D36" s="263"/>
      <c r="E36" s="160"/>
      <c r="F36" s="161"/>
      <c r="G36" s="265"/>
      <c r="H36" s="271"/>
      <c r="I36" s="272">
        <f t="shared" ref="I36" si="56">G36*H36</f>
        <v>0</v>
      </c>
      <c r="J36" s="127"/>
      <c r="K36" s="127"/>
      <c r="L36" s="127"/>
      <c r="M36" s="127"/>
      <c r="N36" s="127"/>
      <c r="O36" s="128"/>
      <c r="P36" s="129">
        <f t="shared" ref="P36" si="57">I36-O36</f>
        <v>0</v>
      </c>
      <c r="Q36" s="274">
        <f t="shared" ref="Q36" si="58">ROUND(I36*$Q$3,0)</f>
        <v>0</v>
      </c>
      <c r="R36" s="272">
        <f t="shared" ref="R36" si="59">I36+Q36</f>
        <v>0</v>
      </c>
      <c r="S36" s="279"/>
      <c r="T36" s="278"/>
    </row>
    <row r="37" spans="1:20" ht="14.45" customHeight="1" x14ac:dyDescent="0.25">
      <c r="A37" s="260"/>
      <c r="B37" s="260"/>
      <c r="C37" s="262"/>
      <c r="D37" s="264"/>
      <c r="E37" s="157"/>
      <c r="F37" s="157"/>
      <c r="G37" s="262"/>
      <c r="H37" s="262"/>
      <c r="I37" s="273"/>
      <c r="J37" s="127"/>
      <c r="K37" s="127"/>
      <c r="L37" s="127"/>
      <c r="M37" s="127"/>
      <c r="N37" s="127"/>
      <c r="O37" s="128"/>
      <c r="P37" s="129"/>
      <c r="Q37" s="275"/>
      <c r="R37" s="273"/>
      <c r="S37" s="260"/>
      <c r="T37" s="262"/>
    </row>
    <row r="38" spans="1:20" ht="14.45" customHeight="1" x14ac:dyDescent="0.25">
      <c r="A38" s="259">
        <v>17</v>
      </c>
      <c r="B38" s="259"/>
      <c r="C38" s="261"/>
      <c r="D38" s="263"/>
      <c r="E38" s="160"/>
      <c r="F38" s="161"/>
      <c r="G38" s="265"/>
      <c r="H38" s="271"/>
      <c r="I38" s="272">
        <f t="shared" ref="I38" si="60">G38*H38</f>
        <v>0</v>
      </c>
      <c r="J38" s="127"/>
      <c r="K38" s="127"/>
      <c r="L38" s="127"/>
      <c r="M38" s="127"/>
      <c r="N38" s="127"/>
      <c r="O38" s="128"/>
      <c r="P38" s="129">
        <f t="shared" ref="P38" si="61">I38-O38</f>
        <v>0</v>
      </c>
      <c r="Q38" s="274">
        <f t="shared" ref="Q38" si="62">ROUND(I38*$Q$3,0)</f>
        <v>0</v>
      </c>
      <c r="R38" s="272">
        <f t="shared" ref="R38" si="63">I38+Q38</f>
        <v>0</v>
      </c>
      <c r="S38" s="279"/>
      <c r="T38" s="278"/>
    </row>
    <row r="39" spans="1:20" ht="14.45" customHeight="1" x14ac:dyDescent="0.25">
      <c r="A39" s="260"/>
      <c r="B39" s="260"/>
      <c r="C39" s="262"/>
      <c r="D39" s="264"/>
      <c r="E39" s="157"/>
      <c r="F39" s="157"/>
      <c r="G39" s="262"/>
      <c r="H39" s="262"/>
      <c r="I39" s="273"/>
      <c r="J39" s="127"/>
      <c r="K39" s="127"/>
      <c r="L39" s="127"/>
      <c r="M39" s="127"/>
      <c r="N39" s="127"/>
      <c r="O39" s="128"/>
      <c r="P39" s="129"/>
      <c r="Q39" s="275"/>
      <c r="R39" s="273"/>
      <c r="S39" s="260"/>
      <c r="T39" s="262"/>
    </row>
    <row r="40" spans="1:20" ht="14.45" customHeight="1" x14ac:dyDescent="0.25">
      <c r="A40" s="259">
        <v>18</v>
      </c>
      <c r="B40" s="259"/>
      <c r="C40" s="261"/>
      <c r="D40" s="263"/>
      <c r="E40" s="160"/>
      <c r="F40" s="161"/>
      <c r="G40" s="265"/>
      <c r="H40" s="271"/>
      <c r="I40" s="272">
        <f t="shared" ref="I40" si="64">G40*H40</f>
        <v>0</v>
      </c>
      <c r="J40" s="127"/>
      <c r="K40" s="127"/>
      <c r="L40" s="127"/>
      <c r="M40" s="127"/>
      <c r="N40" s="127"/>
      <c r="O40" s="128"/>
      <c r="P40" s="129">
        <f t="shared" ref="P40" si="65">I40-O40</f>
        <v>0</v>
      </c>
      <c r="Q40" s="274">
        <f t="shared" ref="Q40" si="66">ROUND(I40*$Q$3,0)</f>
        <v>0</v>
      </c>
      <c r="R40" s="272">
        <f t="shared" ref="R40" si="67">I40+Q40</f>
        <v>0</v>
      </c>
      <c r="S40" s="279"/>
      <c r="T40" s="278"/>
    </row>
    <row r="41" spans="1:20" ht="14.45" customHeight="1" x14ac:dyDescent="0.25">
      <c r="A41" s="260"/>
      <c r="B41" s="260"/>
      <c r="C41" s="262"/>
      <c r="D41" s="264"/>
      <c r="E41" s="157"/>
      <c r="F41" s="157"/>
      <c r="G41" s="262"/>
      <c r="H41" s="262"/>
      <c r="I41" s="273"/>
      <c r="J41" s="127"/>
      <c r="K41" s="127"/>
      <c r="L41" s="127"/>
      <c r="M41" s="127"/>
      <c r="N41" s="127"/>
      <c r="O41" s="128"/>
      <c r="P41" s="129"/>
      <c r="Q41" s="275"/>
      <c r="R41" s="273"/>
      <c r="S41" s="260"/>
      <c r="T41" s="262"/>
    </row>
    <row r="42" spans="1:20" ht="14.45" customHeight="1" x14ac:dyDescent="0.25">
      <c r="A42" s="259">
        <v>19</v>
      </c>
      <c r="B42" s="259"/>
      <c r="C42" s="261"/>
      <c r="D42" s="263"/>
      <c r="E42" s="160"/>
      <c r="F42" s="161"/>
      <c r="G42" s="265"/>
      <c r="H42" s="271"/>
      <c r="I42" s="272">
        <f t="shared" ref="I42" si="68">G42*H42</f>
        <v>0</v>
      </c>
      <c r="J42" s="127"/>
      <c r="K42" s="127"/>
      <c r="L42" s="127"/>
      <c r="M42" s="127"/>
      <c r="N42" s="127"/>
      <c r="O42" s="128"/>
      <c r="P42" s="129">
        <f t="shared" ref="P42" si="69">I42-O42</f>
        <v>0</v>
      </c>
      <c r="Q42" s="274">
        <f t="shared" ref="Q42" si="70">ROUND(I42*$Q$3,0)</f>
        <v>0</v>
      </c>
      <c r="R42" s="272">
        <f t="shared" ref="R42" si="71">I42+Q42</f>
        <v>0</v>
      </c>
      <c r="S42" s="279"/>
      <c r="T42" s="278"/>
    </row>
    <row r="43" spans="1:20" ht="14.45" customHeight="1" x14ac:dyDescent="0.25">
      <c r="A43" s="260"/>
      <c r="B43" s="260"/>
      <c r="C43" s="262"/>
      <c r="D43" s="264"/>
      <c r="E43" s="157"/>
      <c r="F43" s="157"/>
      <c r="G43" s="262"/>
      <c r="H43" s="262"/>
      <c r="I43" s="273"/>
      <c r="J43" s="127"/>
      <c r="K43" s="127"/>
      <c r="L43" s="127"/>
      <c r="M43" s="127"/>
      <c r="N43" s="127"/>
      <c r="O43" s="128"/>
      <c r="P43" s="129"/>
      <c r="Q43" s="275"/>
      <c r="R43" s="273"/>
      <c r="S43" s="260"/>
      <c r="T43" s="262"/>
    </row>
    <row r="44" spans="1:20" ht="14.45" customHeight="1" x14ac:dyDescent="0.25">
      <c r="A44" s="259">
        <v>20</v>
      </c>
      <c r="B44" s="259"/>
      <c r="C44" s="261"/>
      <c r="D44" s="263"/>
      <c r="E44" s="160"/>
      <c r="F44" s="161"/>
      <c r="G44" s="265"/>
      <c r="H44" s="271"/>
      <c r="I44" s="272">
        <f t="shared" ref="I44" si="72">G44*H44</f>
        <v>0</v>
      </c>
      <c r="J44" s="127"/>
      <c r="K44" s="127"/>
      <c r="L44" s="127"/>
      <c r="M44" s="127"/>
      <c r="N44" s="127"/>
      <c r="O44" s="128"/>
      <c r="P44" s="129">
        <f t="shared" ref="P44" si="73">I44-O44</f>
        <v>0</v>
      </c>
      <c r="Q44" s="274">
        <f t="shared" ref="Q44" si="74">ROUND(I44*$Q$3,0)</f>
        <v>0</v>
      </c>
      <c r="R44" s="272">
        <f t="shared" ref="R44" si="75">I44+Q44</f>
        <v>0</v>
      </c>
      <c r="S44" s="279"/>
      <c r="T44" s="278"/>
    </row>
    <row r="45" spans="1:20" ht="14.45" customHeight="1" x14ac:dyDescent="0.25">
      <c r="A45" s="260"/>
      <c r="B45" s="260"/>
      <c r="C45" s="262"/>
      <c r="D45" s="264"/>
      <c r="E45" s="157"/>
      <c r="F45" s="157"/>
      <c r="G45" s="262"/>
      <c r="H45" s="262"/>
      <c r="I45" s="273"/>
      <c r="J45" s="127"/>
      <c r="K45" s="127"/>
      <c r="L45" s="127"/>
      <c r="M45" s="127"/>
      <c r="N45" s="127"/>
      <c r="O45" s="128"/>
      <c r="P45" s="129"/>
      <c r="Q45" s="275"/>
      <c r="R45" s="273"/>
      <c r="S45" s="260"/>
      <c r="T45" s="262"/>
    </row>
    <row r="46" spans="1:20" ht="24.75" customHeight="1" x14ac:dyDescent="0.25">
      <c r="A46" s="130" t="s">
        <v>870</v>
      </c>
      <c r="B46" s="130"/>
      <c r="C46" s="130"/>
      <c r="D46" s="130"/>
      <c r="E46" s="131"/>
      <c r="F46" s="132"/>
      <c r="G46" s="133"/>
      <c r="H46" s="134"/>
      <c r="I46" s="156">
        <f>SUM(I6:I45)</f>
        <v>7500</v>
      </c>
      <c r="J46" s="135">
        <f t="shared" ref="J46:R46" si="76">SUM(J6:J45)</f>
        <v>0</v>
      </c>
      <c r="K46" s="135">
        <f t="shared" si="76"/>
        <v>0</v>
      </c>
      <c r="L46" s="135">
        <f t="shared" si="76"/>
        <v>0</v>
      </c>
      <c r="M46" s="135">
        <f t="shared" si="76"/>
        <v>0</v>
      </c>
      <c r="N46" s="135">
        <f t="shared" si="76"/>
        <v>0</v>
      </c>
      <c r="O46" s="136">
        <f t="shared" si="76"/>
        <v>0</v>
      </c>
      <c r="P46" s="135">
        <f t="shared" si="76"/>
        <v>7500</v>
      </c>
      <c r="Q46" s="147">
        <f t="shared" si="76"/>
        <v>160</v>
      </c>
      <c r="R46" s="156">
        <f t="shared" si="76"/>
        <v>7660</v>
      </c>
      <c r="S46" s="137"/>
      <c r="T46" s="137"/>
    </row>
    <row r="47" spans="1:20" ht="32.25" customHeight="1" x14ac:dyDescent="0.25">
      <c r="A47" s="281" t="s">
        <v>872</v>
      </c>
      <c r="B47" s="281"/>
      <c r="C47" s="281"/>
      <c r="D47" s="281"/>
      <c r="E47" s="281"/>
      <c r="F47" s="281"/>
      <c r="G47" s="281"/>
      <c r="H47" s="281"/>
      <c r="I47" s="282">
        <f>R46</f>
        <v>7660</v>
      </c>
      <c r="J47" s="283"/>
      <c r="K47" s="283"/>
      <c r="L47" s="283"/>
      <c r="M47" s="283"/>
      <c r="N47" s="283"/>
      <c r="O47" s="283"/>
      <c r="P47" s="283"/>
      <c r="Q47" s="283"/>
      <c r="R47" s="283"/>
      <c r="S47" s="283"/>
      <c r="T47" s="284"/>
    </row>
    <row r="48" spans="1:20" ht="12.95" customHeight="1" x14ac:dyDescent="0.25">
      <c r="A48" s="68"/>
      <c r="B48" s="68"/>
      <c r="C48" s="68"/>
      <c r="D48" s="65"/>
      <c r="E48" s="65"/>
      <c r="F48" s="65"/>
      <c r="G48" s="65"/>
      <c r="H48" s="65"/>
      <c r="I48" s="120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</row>
    <row r="49" spans="1:20" ht="126.95" customHeight="1" x14ac:dyDescent="0.25">
      <c r="A49" s="151" t="s">
        <v>873</v>
      </c>
      <c r="B49" s="151"/>
      <c r="C49" s="151"/>
      <c r="D49" s="152"/>
      <c r="E49" s="153" t="s">
        <v>983</v>
      </c>
      <c r="F49" s="154" t="s">
        <v>944</v>
      </c>
      <c r="G49" s="152"/>
      <c r="H49" s="152"/>
      <c r="I49" s="152"/>
      <c r="J49" s="152"/>
      <c r="K49" s="152"/>
      <c r="L49" s="152"/>
      <c r="M49" s="152"/>
      <c r="N49" s="152"/>
      <c r="O49" s="152" t="s">
        <v>876</v>
      </c>
      <c r="P49" s="152"/>
      <c r="Q49" s="152"/>
      <c r="R49" s="151" t="s">
        <v>877</v>
      </c>
      <c r="S49" s="151"/>
      <c r="T49" s="155"/>
    </row>
    <row r="50" spans="1:20" x14ac:dyDescent="0.25">
      <c r="A50" s="165" t="s">
        <v>990</v>
      </c>
      <c r="G50" s="61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</row>
    <row r="51" spans="1:20" x14ac:dyDescent="0.25">
      <c r="A51" s="165"/>
      <c r="B51" s="165" t="s">
        <v>992</v>
      </c>
      <c r="G51" s="61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</row>
    <row r="52" spans="1:20" x14ac:dyDescent="0.25">
      <c r="A52" s="165"/>
      <c r="B52" s="165" t="s">
        <v>993</v>
      </c>
      <c r="G52" s="61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</row>
    <row r="53" spans="1:20" x14ac:dyDescent="0.25">
      <c r="A53" s="249" t="s">
        <v>994</v>
      </c>
      <c r="B53" s="249"/>
      <c r="C53" s="145" t="s">
        <v>997</v>
      </c>
      <c r="G53" s="61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285" t="s">
        <v>965</v>
      </c>
      <c r="S53" s="286"/>
    </row>
    <row r="54" spans="1:20" x14ac:dyDescent="0.25">
      <c r="A54" s="249" t="s">
        <v>995</v>
      </c>
      <c r="B54" s="249"/>
      <c r="C54" s="145" t="s">
        <v>998</v>
      </c>
      <c r="G54" s="61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148" t="s">
        <v>953</v>
      </c>
      <c r="S54" s="168">
        <f>SUMIF($S$6:$S$45,R54,$I$6:$I$45)</f>
        <v>3000</v>
      </c>
    </row>
    <row r="55" spans="1:20" x14ac:dyDescent="0.25">
      <c r="A55" s="249" t="s">
        <v>996</v>
      </c>
      <c r="B55" s="249"/>
      <c r="C55" s="145" t="s">
        <v>999</v>
      </c>
      <c r="G55" s="61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148" t="s">
        <v>1000</v>
      </c>
      <c r="S55" s="168">
        <f t="shared" ref="S55:S56" si="77">SUMIF($S$6:$S$45,R55,$I$6:$I$45)</f>
        <v>2000</v>
      </c>
    </row>
    <row r="56" spans="1:20" x14ac:dyDescent="0.25">
      <c r="A56" s="280"/>
      <c r="B56" s="280"/>
      <c r="C56" s="145"/>
      <c r="G56" s="61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148" t="s">
        <v>1001</v>
      </c>
      <c r="S56" s="168">
        <f t="shared" si="77"/>
        <v>2500</v>
      </c>
    </row>
    <row r="57" spans="1:20" x14ac:dyDescent="0.25">
      <c r="A57" s="280"/>
      <c r="B57" s="280"/>
      <c r="C57" s="145"/>
      <c r="G57" s="61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149" t="s">
        <v>861</v>
      </c>
      <c r="S57" s="150">
        <f>SUM(S54:S56)</f>
        <v>7500</v>
      </c>
    </row>
    <row r="58" spans="1:20" x14ac:dyDescent="0.25">
      <c r="G58" s="61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</row>
    <row r="59" spans="1:20" x14ac:dyDescent="0.25">
      <c r="G59" s="61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20" x14ac:dyDescent="0.25">
      <c r="G60" s="61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</row>
    <row r="61" spans="1:20" x14ac:dyDescent="0.25">
      <c r="G61" s="61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</row>
    <row r="62" spans="1:20" x14ac:dyDescent="0.25">
      <c r="G62" s="61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</row>
    <row r="63" spans="1:20" x14ac:dyDescent="0.25">
      <c r="G63" s="61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</row>
  </sheetData>
  <sheetProtection sheet="1" formatCells="0" formatColumns="0" formatRows="0" insertColumns="0" insertRows="0" insertHyperlinks="0" deleteColumns="0" deleteRows="0" autoFilter="0"/>
  <mergeCells count="242">
    <mergeCell ref="A56:B56"/>
    <mergeCell ref="A57:B57"/>
    <mergeCell ref="A47:H47"/>
    <mergeCell ref="I47:T47"/>
    <mergeCell ref="R53:S53"/>
    <mergeCell ref="A54:B54"/>
    <mergeCell ref="A55:B55"/>
    <mergeCell ref="H44:H45"/>
    <mergeCell ref="I44:I45"/>
    <mergeCell ref="Q44:Q45"/>
    <mergeCell ref="R44:R45"/>
    <mergeCell ref="S44:S45"/>
    <mergeCell ref="T44:T45"/>
    <mergeCell ref="A53:B53"/>
    <mergeCell ref="I42:I43"/>
    <mergeCell ref="Q42:Q43"/>
    <mergeCell ref="R42:R43"/>
    <mergeCell ref="S42:S43"/>
    <mergeCell ref="T42:T43"/>
    <mergeCell ref="A44:A45"/>
    <mergeCell ref="B44:B45"/>
    <mergeCell ref="C44:C45"/>
    <mergeCell ref="D44:D45"/>
    <mergeCell ref="G44:G45"/>
    <mergeCell ref="A42:A43"/>
    <mergeCell ref="B42:B43"/>
    <mergeCell ref="C42:C43"/>
    <mergeCell ref="D42:D43"/>
    <mergeCell ref="G42:G43"/>
    <mergeCell ref="H42:H43"/>
    <mergeCell ref="H40:H41"/>
    <mergeCell ref="I40:I41"/>
    <mergeCell ref="Q40:Q41"/>
    <mergeCell ref="R40:R41"/>
    <mergeCell ref="S40:S41"/>
    <mergeCell ref="T40:T41"/>
    <mergeCell ref="I38:I39"/>
    <mergeCell ref="Q38:Q39"/>
    <mergeCell ref="R38:R39"/>
    <mergeCell ref="S38:S39"/>
    <mergeCell ref="T38:T39"/>
    <mergeCell ref="H38:H39"/>
    <mergeCell ref="A40:A41"/>
    <mergeCell ref="B40:B41"/>
    <mergeCell ref="C40:C41"/>
    <mergeCell ref="D40:D41"/>
    <mergeCell ref="G40:G41"/>
    <mergeCell ref="A38:A39"/>
    <mergeCell ref="B38:B39"/>
    <mergeCell ref="C38:C39"/>
    <mergeCell ref="D38:D39"/>
    <mergeCell ref="G38:G39"/>
    <mergeCell ref="H36:H37"/>
    <mergeCell ref="I36:I37"/>
    <mergeCell ref="Q36:Q37"/>
    <mergeCell ref="R36:R37"/>
    <mergeCell ref="S36:S37"/>
    <mergeCell ref="T36:T37"/>
    <mergeCell ref="I34:I35"/>
    <mergeCell ref="Q34:Q35"/>
    <mergeCell ref="R34:R35"/>
    <mergeCell ref="S34:S35"/>
    <mergeCell ref="T34:T35"/>
    <mergeCell ref="H34:H35"/>
    <mergeCell ref="A36:A37"/>
    <mergeCell ref="B36:B37"/>
    <mergeCell ref="C36:C37"/>
    <mergeCell ref="D36:D37"/>
    <mergeCell ref="G36:G37"/>
    <mergeCell ref="A34:A35"/>
    <mergeCell ref="B34:B35"/>
    <mergeCell ref="C34:C35"/>
    <mergeCell ref="D34:D35"/>
    <mergeCell ref="G34:G35"/>
    <mergeCell ref="H32:H33"/>
    <mergeCell ref="I32:I33"/>
    <mergeCell ref="Q32:Q33"/>
    <mergeCell ref="R32:R33"/>
    <mergeCell ref="S32:S33"/>
    <mergeCell ref="T32:T33"/>
    <mergeCell ref="I30:I31"/>
    <mergeCell ref="Q30:Q31"/>
    <mergeCell ref="R30:R31"/>
    <mergeCell ref="S30:S31"/>
    <mergeCell ref="T30:T31"/>
    <mergeCell ref="H30:H31"/>
    <mergeCell ref="A32:A33"/>
    <mergeCell ref="B32:B33"/>
    <mergeCell ref="C32:C33"/>
    <mergeCell ref="D32:D33"/>
    <mergeCell ref="G32:G33"/>
    <mergeCell ref="A30:A31"/>
    <mergeCell ref="B30:B31"/>
    <mergeCell ref="C30:C31"/>
    <mergeCell ref="D30:D31"/>
    <mergeCell ref="G30:G31"/>
    <mergeCell ref="H28:H29"/>
    <mergeCell ref="I28:I29"/>
    <mergeCell ref="Q28:Q29"/>
    <mergeCell ref="R28:R29"/>
    <mergeCell ref="S28:S29"/>
    <mergeCell ref="T28:T29"/>
    <mergeCell ref="I26:I27"/>
    <mergeCell ref="Q26:Q27"/>
    <mergeCell ref="R26:R27"/>
    <mergeCell ref="S26:S27"/>
    <mergeCell ref="T26:T27"/>
    <mergeCell ref="H26:H27"/>
    <mergeCell ref="A28:A29"/>
    <mergeCell ref="B28:B29"/>
    <mergeCell ref="C28:C29"/>
    <mergeCell ref="D28:D29"/>
    <mergeCell ref="G28:G29"/>
    <mergeCell ref="A26:A27"/>
    <mergeCell ref="B26:B27"/>
    <mergeCell ref="C26:C27"/>
    <mergeCell ref="D26:D27"/>
    <mergeCell ref="G26:G27"/>
    <mergeCell ref="H24:H25"/>
    <mergeCell ref="I24:I25"/>
    <mergeCell ref="Q24:Q25"/>
    <mergeCell ref="R24:R25"/>
    <mergeCell ref="S24:S25"/>
    <mergeCell ref="T24:T25"/>
    <mergeCell ref="I22:I23"/>
    <mergeCell ref="Q22:Q23"/>
    <mergeCell ref="R22:R23"/>
    <mergeCell ref="S22:S23"/>
    <mergeCell ref="T22:T23"/>
    <mergeCell ref="H22:H23"/>
    <mergeCell ref="A24:A25"/>
    <mergeCell ref="B24:B25"/>
    <mergeCell ref="C24:C25"/>
    <mergeCell ref="D24:D25"/>
    <mergeCell ref="G24:G25"/>
    <mergeCell ref="A22:A23"/>
    <mergeCell ref="B22:B23"/>
    <mergeCell ref="C22:C23"/>
    <mergeCell ref="D22:D23"/>
    <mergeCell ref="G22:G23"/>
    <mergeCell ref="H20:H21"/>
    <mergeCell ref="I20:I21"/>
    <mergeCell ref="Q20:Q21"/>
    <mergeCell ref="R20:R21"/>
    <mergeCell ref="S20:S21"/>
    <mergeCell ref="T20:T21"/>
    <mergeCell ref="I18:I19"/>
    <mergeCell ref="Q18:Q19"/>
    <mergeCell ref="R18:R19"/>
    <mergeCell ref="S18:S19"/>
    <mergeCell ref="T18:T19"/>
    <mergeCell ref="H18:H19"/>
    <mergeCell ref="A20:A21"/>
    <mergeCell ref="B20:B21"/>
    <mergeCell ref="C20:C21"/>
    <mergeCell ref="D20:D21"/>
    <mergeCell ref="G20:G21"/>
    <mergeCell ref="A18:A19"/>
    <mergeCell ref="B18:B19"/>
    <mergeCell ref="C18:C19"/>
    <mergeCell ref="D18:D19"/>
    <mergeCell ref="G18:G19"/>
    <mergeCell ref="H16:H17"/>
    <mergeCell ref="I16:I17"/>
    <mergeCell ref="Q16:Q17"/>
    <mergeCell ref="R16:R17"/>
    <mergeCell ref="S16:S17"/>
    <mergeCell ref="T16:T17"/>
    <mergeCell ref="I14:I15"/>
    <mergeCell ref="Q14:Q15"/>
    <mergeCell ref="R14:R15"/>
    <mergeCell ref="S14:S15"/>
    <mergeCell ref="T14:T15"/>
    <mergeCell ref="H14:H15"/>
    <mergeCell ref="A16:A17"/>
    <mergeCell ref="B16:B17"/>
    <mergeCell ref="C16:C17"/>
    <mergeCell ref="D16:D17"/>
    <mergeCell ref="G16:G17"/>
    <mergeCell ref="A14:A15"/>
    <mergeCell ref="B14:B15"/>
    <mergeCell ref="C14:C15"/>
    <mergeCell ref="D14:D15"/>
    <mergeCell ref="G14:G15"/>
    <mergeCell ref="S6:S7"/>
    <mergeCell ref="T6:T7"/>
    <mergeCell ref="A12:A13"/>
    <mergeCell ref="B12:B13"/>
    <mergeCell ref="C12:C13"/>
    <mergeCell ref="D12:D13"/>
    <mergeCell ref="G12:G13"/>
    <mergeCell ref="A10:A11"/>
    <mergeCell ref="B10:B11"/>
    <mergeCell ref="C10:C11"/>
    <mergeCell ref="D10:D11"/>
    <mergeCell ref="G10:G11"/>
    <mergeCell ref="H12:H13"/>
    <mergeCell ref="I12:I13"/>
    <mergeCell ref="Q12:Q13"/>
    <mergeCell ref="R12:R13"/>
    <mergeCell ref="S12:S13"/>
    <mergeCell ref="T12:T13"/>
    <mergeCell ref="I10:I11"/>
    <mergeCell ref="Q10:Q11"/>
    <mergeCell ref="R10:R11"/>
    <mergeCell ref="S10:S11"/>
    <mergeCell ref="T10:T11"/>
    <mergeCell ref="H10:H11"/>
    <mergeCell ref="A8:A9"/>
    <mergeCell ref="B8:B9"/>
    <mergeCell ref="C8:C9"/>
    <mergeCell ref="D8:D9"/>
    <mergeCell ref="G8:G9"/>
    <mergeCell ref="Q4:Q5"/>
    <mergeCell ref="R4:R5"/>
    <mergeCell ref="S4:S5"/>
    <mergeCell ref="T4:T5"/>
    <mergeCell ref="A6:A7"/>
    <mergeCell ref="B6:B7"/>
    <mergeCell ref="C6:C7"/>
    <mergeCell ref="D6:D7"/>
    <mergeCell ref="G6:G7"/>
    <mergeCell ref="H6:H7"/>
    <mergeCell ref="H8:H9"/>
    <mergeCell ref="I8:I9"/>
    <mergeCell ref="Q8:Q9"/>
    <mergeCell ref="R8:R9"/>
    <mergeCell ref="S8:S9"/>
    <mergeCell ref="T8:T9"/>
    <mergeCell ref="I6:I7"/>
    <mergeCell ref="Q6:Q7"/>
    <mergeCell ref="R6:R7"/>
    <mergeCell ref="A1:F1"/>
    <mergeCell ref="G1:R1"/>
    <mergeCell ref="A3:F3"/>
    <mergeCell ref="A4:A5"/>
    <mergeCell ref="B4:B5"/>
    <mergeCell ref="C4:C5"/>
    <mergeCell ref="D4:D5"/>
    <mergeCell ref="G4:G5"/>
    <mergeCell ref="H4:H5"/>
    <mergeCell ref="I4:I5"/>
  </mergeCells>
  <phoneticPr fontId="24" type="noConversion"/>
  <printOptions horizontalCentered="1"/>
  <pageMargins left="0.31496062992125984" right="0.31496062992125984" top="0.59055118110236227" bottom="0.59055118110236227" header="0.31496062992125984" footer="0.31496062992125984"/>
  <pageSetup paperSize="9" orientation="landscape" r:id="rId1"/>
  <headerFooter>
    <oddFooter>&amp;C&amp;P/&amp;N</oddFooter>
  </headerFooter>
  <rowBreaks count="1" manualBreakCount="1">
    <brk id="35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63"/>
  <sheetViews>
    <sheetView showZeros="0" tabSelected="1" view="pageBreakPreview" topLeftCell="A26" zoomScaleSheetLayoutView="100" workbookViewId="0">
      <selection activeCell="E49" sqref="E49"/>
    </sheetView>
  </sheetViews>
  <sheetFormatPr defaultColWidth="9" defaultRowHeight="16.5" x14ac:dyDescent="0.25"/>
  <cols>
    <col min="1" max="1" width="3.875" style="55" customWidth="1"/>
    <col min="2" max="2" width="7.875" style="55" customWidth="1"/>
    <col min="3" max="3" width="11.25" style="55" customWidth="1"/>
    <col min="4" max="4" width="7.875" style="55" customWidth="1"/>
    <col min="5" max="5" width="17.5" style="59" customWidth="1"/>
    <col min="6" max="6" width="32.375" style="59" customWidth="1"/>
    <col min="7" max="7" width="5.5" style="59" customWidth="1"/>
    <col min="8" max="8" width="6.125" style="55" customWidth="1"/>
    <col min="9" max="9" width="8.875" style="55" customWidth="1"/>
    <col min="10" max="13" width="6" style="55" hidden="1" customWidth="1"/>
    <col min="14" max="14" width="9" style="55" hidden="1" customWidth="1"/>
    <col min="15" max="15" width="6.125" style="55" hidden="1" customWidth="1"/>
    <col min="16" max="16" width="10.125" style="55" hidden="1" customWidth="1"/>
    <col min="17" max="17" width="6.625" style="55" customWidth="1"/>
    <col min="18" max="18" width="8.75" style="55" customWidth="1"/>
    <col min="19" max="19" width="14.625" style="55" customWidth="1"/>
    <col min="20" max="20" width="9.625" style="55" customWidth="1"/>
    <col min="21" max="16384" width="9" style="55"/>
  </cols>
  <sheetData>
    <row r="1" spans="1:20" ht="30.75" customHeight="1" x14ac:dyDescent="0.25">
      <c r="A1" s="248" t="s">
        <v>955</v>
      </c>
      <c r="B1" s="248"/>
      <c r="C1" s="249"/>
      <c r="D1" s="249"/>
      <c r="E1" s="249"/>
      <c r="F1" s="249"/>
      <c r="G1" s="250" t="s">
        <v>848</v>
      </c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2"/>
      <c r="S1" s="60" t="s">
        <v>860</v>
      </c>
      <c r="T1" s="54"/>
    </row>
    <row r="2" spans="1:20" ht="20.25" customHeight="1" x14ac:dyDescent="0.25">
      <c r="A2" s="69"/>
      <c r="B2" s="69"/>
      <c r="C2" s="69"/>
      <c r="D2" s="56"/>
      <c r="E2" s="56"/>
      <c r="F2" s="56"/>
      <c r="G2" s="162"/>
      <c r="H2" s="162"/>
      <c r="I2" s="162"/>
      <c r="J2" s="162"/>
      <c r="K2" s="162"/>
      <c r="L2" s="162"/>
      <c r="M2" s="162"/>
      <c r="N2" s="56"/>
      <c r="O2" s="56"/>
      <c r="P2" s="56"/>
      <c r="Q2" s="56"/>
      <c r="R2" s="56"/>
      <c r="S2" s="60" t="s">
        <v>879</v>
      </c>
      <c r="T2" s="54"/>
    </row>
    <row r="3" spans="1:20" ht="20.25" customHeight="1" x14ac:dyDescent="0.25">
      <c r="A3" s="253" t="s">
        <v>942</v>
      </c>
      <c r="B3" s="253"/>
      <c r="C3" s="254"/>
      <c r="D3" s="254"/>
      <c r="E3" s="254"/>
      <c r="F3" s="254"/>
      <c r="G3" s="163"/>
      <c r="H3" s="163"/>
      <c r="I3" s="163"/>
      <c r="J3" s="163"/>
      <c r="K3" s="162"/>
      <c r="L3" s="162"/>
      <c r="M3" s="162"/>
      <c r="N3" s="56"/>
      <c r="O3" s="56"/>
      <c r="P3" s="56"/>
      <c r="Q3" s="138">
        <v>2.1100000000000001E-2</v>
      </c>
      <c r="R3" s="56"/>
      <c r="S3" s="60" t="s">
        <v>880</v>
      </c>
      <c r="T3" s="54"/>
    </row>
    <row r="4" spans="1:20" s="59" customFormat="1" ht="20.45" customHeight="1" x14ac:dyDescent="0.25">
      <c r="A4" s="255" t="s">
        <v>964</v>
      </c>
      <c r="B4" s="255" t="s">
        <v>943</v>
      </c>
      <c r="C4" s="257" t="s">
        <v>866</v>
      </c>
      <c r="D4" s="258" t="s">
        <v>921</v>
      </c>
      <c r="E4" s="159" t="s">
        <v>945</v>
      </c>
      <c r="F4" s="159" t="s">
        <v>946</v>
      </c>
      <c r="G4" s="258" t="s">
        <v>948</v>
      </c>
      <c r="H4" s="257" t="s">
        <v>867</v>
      </c>
      <c r="I4" s="257" t="s">
        <v>868</v>
      </c>
      <c r="J4" s="74" t="s">
        <v>915</v>
      </c>
      <c r="K4" s="74" t="s">
        <v>916</v>
      </c>
      <c r="L4" s="74" t="s">
        <v>917</v>
      </c>
      <c r="M4" s="74" t="s">
        <v>914</v>
      </c>
      <c r="N4" s="72" t="s">
        <v>869</v>
      </c>
      <c r="O4" s="85" t="s">
        <v>939</v>
      </c>
      <c r="P4" s="122" t="s">
        <v>937</v>
      </c>
      <c r="Q4" s="266" t="s">
        <v>940</v>
      </c>
      <c r="R4" s="268" t="s">
        <v>941</v>
      </c>
      <c r="S4" s="269" t="s">
        <v>991</v>
      </c>
      <c r="T4" s="258" t="s">
        <v>920</v>
      </c>
    </row>
    <row r="5" spans="1:20" s="59" customFormat="1" x14ac:dyDescent="0.25">
      <c r="A5" s="256"/>
      <c r="B5" s="256"/>
      <c r="C5" s="256"/>
      <c r="D5" s="256"/>
      <c r="E5" s="158" t="s">
        <v>970</v>
      </c>
      <c r="F5" s="158" t="s">
        <v>947</v>
      </c>
      <c r="G5" s="256"/>
      <c r="H5" s="256"/>
      <c r="I5" s="256"/>
      <c r="J5" s="74"/>
      <c r="K5" s="74"/>
      <c r="L5" s="74"/>
      <c r="M5" s="74"/>
      <c r="N5" s="72"/>
      <c r="O5" s="85"/>
      <c r="P5" s="122"/>
      <c r="Q5" s="267"/>
      <c r="R5" s="256"/>
      <c r="S5" s="270"/>
      <c r="T5" s="256"/>
    </row>
    <row r="6" spans="1:20" ht="14.45" customHeight="1" x14ac:dyDescent="0.25">
      <c r="A6" s="259">
        <v>1</v>
      </c>
      <c r="B6" s="259"/>
      <c r="C6" s="261"/>
      <c r="D6" s="263"/>
      <c r="E6" s="160"/>
      <c r="F6" s="161"/>
      <c r="G6" s="265"/>
      <c r="H6" s="271"/>
      <c r="I6" s="272">
        <f>G6*H6</f>
        <v>0</v>
      </c>
      <c r="J6" s="127"/>
      <c r="K6" s="127"/>
      <c r="L6" s="127"/>
      <c r="M6" s="127"/>
      <c r="N6" s="127"/>
      <c r="O6" s="128"/>
      <c r="P6" s="129">
        <f>I6-O6</f>
        <v>0</v>
      </c>
      <c r="Q6" s="274">
        <f>ROUND(I6*$Q$3,0)</f>
        <v>0</v>
      </c>
      <c r="R6" s="272">
        <f>I6+Q6</f>
        <v>0</v>
      </c>
      <c r="S6" s="276"/>
      <c r="T6" s="278"/>
    </row>
    <row r="7" spans="1:20" ht="14.45" customHeight="1" x14ac:dyDescent="0.25">
      <c r="A7" s="260"/>
      <c r="B7" s="260"/>
      <c r="C7" s="262"/>
      <c r="D7" s="264"/>
      <c r="E7" s="157"/>
      <c r="F7" s="157"/>
      <c r="G7" s="262"/>
      <c r="H7" s="262"/>
      <c r="I7" s="287"/>
      <c r="J7" s="127"/>
      <c r="K7" s="127"/>
      <c r="L7" s="127"/>
      <c r="M7" s="127"/>
      <c r="N7" s="127"/>
      <c r="O7" s="128"/>
      <c r="P7" s="129"/>
      <c r="Q7" s="288"/>
      <c r="R7" s="287"/>
      <c r="S7" s="277"/>
      <c r="T7" s="262"/>
    </row>
    <row r="8" spans="1:20" ht="14.45" customHeight="1" x14ac:dyDescent="0.25">
      <c r="A8" s="259">
        <v>2</v>
      </c>
      <c r="B8" s="259"/>
      <c r="C8" s="261"/>
      <c r="D8" s="263"/>
      <c r="E8" s="160"/>
      <c r="F8" s="161"/>
      <c r="G8" s="265"/>
      <c r="H8" s="271"/>
      <c r="I8" s="272">
        <f t="shared" ref="I8" si="0">G8*H8</f>
        <v>0</v>
      </c>
      <c r="J8" s="127"/>
      <c r="K8" s="127"/>
      <c r="L8" s="127"/>
      <c r="M8" s="127"/>
      <c r="N8" s="127"/>
      <c r="O8" s="128"/>
      <c r="P8" s="129">
        <f t="shared" ref="P8" si="1">I8-O8</f>
        <v>0</v>
      </c>
      <c r="Q8" s="274">
        <f t="shared" ref="Q8" si="2">ROUND(I8*$Q$3,0)</f>
        <v>0</v>
      </c>
      <c r="R8" s="272">
        <f t="shared" ref="R8" si="3">I8+Q8</f>
        <v>0</v>
      </c>
      <c r="S8" s="276"/>
      <c r="T8" s="278"/>
    </row>
    <row r="9" spans="1:20" ht="14.45" customHeight="1" x14ac:dyDescent="0.25">
      <c r="A9" s="260"/>
      <c r="B9" s="260"/>
      <c r="C9" s="262"/>
      <c r="D9" s="264"/>
      <c r="E9" s="157"/>
      <c r="F9" s="157"/>
      <c r="G9" s="262"/>
      <c r="H9" s="262"/>
      <c r="I9" s="287"/>
      <c r="J9" s="127"/>
      <c r="K9" s="127"/>
      <c r="L9" s="127"/>
      <c r="M9" s="127"/>
      <c r="N9" s="127"/>
      <c r="O9" s="128"/>
      <c r="P9" s="129"/>
      <c r="Q9" s="288"/>
      <c r="R9" s="287"/>
      <c r="S9" s="277"/>
      <c r="T9" s="262"/>
    </row>
    <row r="10" spans="1:20" ht="14.45" customHeight="1" x14ac:dyDescent="0.25">
      <c r="A10" s="259">
        <v>3</v>
      </c>
      <c r="B10" s="259"/>
      <c r="C10" s="261"/>
      <c r="D10" s="263"/>
      <c r="E10" s="160"/>
      <c r="F10" s="161"/>
      <c r="G10" s="265"/>
      <c r="H10" s="271"/>
      <c r="I10" s="272">
        <f t="shared" ref="I10" si="4">G10*H10</f>
        <v>0</v>
      </c>
      <c r="J10" s="127"/>
      <c r="K10" s="127"/>
      <c r="L10" s="127"/>
      <c r="M10" s="127"/>
      <c r="N10" s="127"/>
      <c r="O10" s="128"/>
      <c r="P10" s="129">
        <f t="shared" ref="P10" si="5">I10-O10</f>
        <v>0</v>
      </c>
      <c r="Q10" s="274">
        <f t="shared" ref="Q10" si="6">ROUND(I10*$Q$3,0)</f>
        <v>0</v>
      </c>
      <c r="R10" s="272">
        <f t="shared" ref="R10" si="7">I10+Q10</f>
        <v>0</v>
      </c>
      <c r="S10" s="276"/>
      <c r="T10" s="278"/>
    </row>
    <row r="11" spans="1:20" ht="14.45" customHeight="1" x14ac:dyDescent="0.25">
      <c r="A11" s="260"/>
      <c r="B11" s="260"/>
      <c r="C11" s="262"/>
      <c r="D11" s="264"/>
      <c r="E11" s="157"/>
      <c r="F11" s="157"/>
      <c r="G11" s="262"/>
      <c r="H11" s="262"/>
      <c r="I11" s="287"/>
      <c r="J11" s="127"/>
      <c r="K11" s="127"/>
      <c r="L11" s="127"/>
      <c r="M11" s="127"/>
      <c r="N11" s="127"/>
      <c r="O11" s="128"/>
      <c r="P11" s="129"/>
      <c r="Q11" s="288"/>
      <c r="R11" s="287"/>
      <c r="S11" s="277"/>
      <c r="T11" s="262"/>
    </row>
    <row r="12" spans="1:20" ht="14.45" customHeight="1" x14ac:dyDescent="0.25">
      <c r="A12" s="259">
        <v>4</v>
      </c>
      <c r="B12" s="259"/>
      <c r="C12" s="261"/>
      <c r="D12" s="263"/>
      <c r="E12" s="160"/>
      <c r="F12" s="161"/>
      <c r="G12" s="265"/>
      <c r="H12" s="271"/>
      <c r="I12" s="272">
        <f t="shared" ref="I12" si="8">G12*H12</f>
        <v>0</v>
      </c>
      <c r="J12" s="127"/>
      <c r="K12" s="127"/>
      <c r="L12" s="127"/>
      <c r="M12" s="127"/>
      <c r="N12" s="127"/>
      <c r="O12" s="128"/>
      <c r="P12" s="129">
        <f t="shared" ref="P12" si="9">I12-O12</f>
        <v>0</v>
      </c>
      <c r="Q12" s="274">
        <f t="shared" ref="Q12" si="10">ROUND(I12*$Q$3,0)</f>
        <v>0</v>
      </c>
      <c r="R12" s="272">
        <f t="shared" ref="R12" si="11">I12+Q12</f>
        <v>0</v>
      </c>
      <c r="S12" s="276"/>
      <c r="T12" s="278"/>
    </row>
    <row r="13" spans="1:20" ht="14.45" customHeight="1" x14ac:dyDescent="0.25">
      <c r="A13" s="260"/>
      <c r="B13" s="260"/>
      <c r="C13" s="262"/>
      <c r="D13" s="264"/>
      <c r="E13" s="157"/>
      <c r="F13" s="157"/>
      <c r="G13" s="262"/>
      <c r="H13" s="262"/>
      <c r="I13" s="287"/>
      <c r="J13" s="127"/>
      <c r="K13" s="127"/>
      <c r="L13" s="127"/>
      <c r="M13" s="127"/>
      <c r="N13" s="127"/>
      <c r="O13" s="128"/>
      <c r="P13" s="129"/>
      <c r="Q13" s="288"/>
      <c r="R13" s="287"/>
      <c r="S13" s="277"/>
      <c r="T13" s="262"/>
    </row>
    <row r="14" spans="1:20" ht="14.45" customHeight="1" x14ac:dyDescent="0.25">
      <c r="A14" s="259">
        <v>5</v>
      </c>
      <c r="B14" s="259"/>
      <c r="C14" s="261"/>
      <c r="D14" s="263"/>
      <c r="E14" s="160"/>
      <c r="F14" s="161"/>
      <c r="G14" s="265"/>
      <c r="H14" s="271"/>
      <c r="I14" s="272">
        <f t="shared" ref="I14" si="12">G14*H14</f>
        <v>0</v>
      </c>
      <c r="J14" s="127"/>
      <c r="K14" s="127"/>
      <c r="L14" s="127"/>
      <c r="M14" s="127"/>
      <c r="N14" s="127"/>
      <c r="O14" s="128"/>
      <c r="P14" s="129">
        <f t="shared" ref="P14" si="13">I14-O14</f>
        <v>0</v>
      </c>
      <c r="Q14" s="274">
        <f t="shared" ref="Q14" si="14">ROUND(I14*$Q$3,0)</f>
        <v>0</v>
      </c>
      <c r="R14" s="272">
        <f t="shared" ref="R14" si="15">I14+Q14</f>
        <v>0</v>
      </c>
      <c r="S14" s="276"/>
      <c r="T14" s="278"/>
    </row>
    <row r="15" spans="1:20" ht="14.45" customHeight="1" x14ac:dyDescent="0.25">
      <c r="A15" s="260"/>
      <c r="B15" s="260"/>
      <c r="C15" s="262"/>
      <c r="D15" s="264"/>
      <c r="E15" s="157"/>
      <c r="F15" s="157"/>
      <c r="G15" s="262"/>
      <c r="H15" s="262"/>
      <c r="I15" s="287"/>
      <c r="J15" s="127"/>
      <c r="K15" s="127"/>
      <c r="L15" s="127"/>
      <c r="M15" s="127"/>
      <c r="N15" s="127"/>
      <c r="O15" s="128"/>
      <c r="P15" s="129"/>
      <c r="Q15" s="288"/>
      <c r="R15" s="287"/>
      <c r="S15" s="277"/>
      <c r="T15" s="262"/>
    </row>
    <row r="16" spans="1:20" ht="14.45" customHeight="1" x14ac:dyDescent="0.25">
      <c r="A16" s="259">
        <v>6</v>
      </c>
      <c r="B16" s="259"/>
      <c r="C16" s="261"/>
      <c r="D16" s="263"/>
      <c r="E16" s="160"/>
      <c r="F16" s="161"/>
      <c r="G16" s="265"/>
      <c r="H16" s="271"/>
      <c r="I16" s="272">
        <f t="shared" ref="I16" si="16">G16*H16</f>
        <v>0</v>
      </c>
      <c r="J16" s="127"/>
      <c r="K16" s="127"/>
      <c r="L16" s="127"/>
      <c r="M16" s="127"/>
      <c r="N16" s="127"/>
      <c r="O16" s="128"/>
      <c r="P16" s="129">
        <f t="shared" ref="P16" si="17">I16-O16</f>
        <v>0</v>
      </c>
      <c r="Q16" s="274">
        <f t="shared" ref="Q16" si="18">ROUND(I16*$Q$3,0)</f>
        <v>0</v>
      </c>
      <c r="R16" s="272">
        <f t="shared" ref="R16" si="19">I16+Q16</f>
        <v>0</v>
      </c>
      <c r="S16" s="276"/>
      <c r="T16" s="278"/>
    </row>
    <row r="17" spans="1:20" ht="14.45" customHeight="1" x14ac:dyDescent="0.25">
      <c r="A17" s="260"/>
      <c r="B17" s="260"/>
      <c r="C17" s="262"/>
      <c r="D17" s="264"/>
      <c r="E17" s="157"/>
      <c r="F17" s="157"/>
      <c r="G17" s="262"/>
      <c r="H17" s="262"/>
      <c r="I17" s="287"/>
      <c r="J17" s="127"/>
      <c r="K17" s="127"/>
      <c r="L17" s="127"/>
      <c r="M17" s="127"/>
      <c r="N17" s="127"/>
      <c r="O17" s="128"/>
      <c r="P17" s="129"/>
      <c r="Q17" s="288"/>
      <c r="R17" s="287"/>
      <c r="S17" s="277"/>
      <c r="T17" s="262"/>
    </row>
    <row r="18" spans="1:20" ht="14.45" customHeight="1" x14ac:dyDescent="0.25">
      <c r="A18" s="259">
        <v>7</v>
      </c>
      <c r="B18" s="259"/>
      <c r="C18" s="261"/>
      <c r="D18" s="263"/>
      <c r="E18" s="160"/>
      <c r="F18" s="161"/>
      <c r="G18" s="265"/>
      <c r="H18" s="271"/>
      <c r="I18" s="272">
        <f t="shared" ref="I18" si="20">G18*H18</f>
        <v>0</v>
      </c>
      <c r="J18" s="127"/>
      <c r="K18" s="127"/>
      <c r="L18" s="127"/>
      <c r="M18" s="127"/>
      <c r="N18" s="127"/>
      <c r="O18" s="128"/>
      <c r="P18" s="129">
        <f t="shared" ref="P18" si="21">I18-O18</f>
        <v>0</v>
      </c>
      <c r="Q18" s="274">
        <f t="shared" ref="Q18" si="22">ROUND(I18*$Q$3,0)</f>
        <v>0</v>
      </c>
      <c r="R18" s="272">
        <f t="shared" ref="R18" si="23">I18+Q18</f>
        <v>0</v>
      </c>
      <c r="S18" s="276"/>
      <c r="T18" s="278"/>
    </row>
    <row r="19" spans="1:20" ht="14.45" customHeight="1" x14ac:dyDescent="0.25">
      <c r="A19" s="260"/>
      <c r="B19" s="260"/>
      <c r="C19" s="262"/>
      <c r="D19" s="264"/>
      <c r="E19" s="157"/>
      <c r="F19" s="157"/>
      <c r="G19" s="262"/>
      <c r="H19" s="262"/>
      <c r="I19" s="287"/>
      <c r="J19" s="127"/>
      <c r="K19" s="127"/>
      <c r="L19" s="127"/>
      <c r="M19" s="127"/>
      <c r="N19" s="127"/>
      <c r="O19" s="128"/>
      <c r="P19" s="129"/>
      <c r="Q19" s="288"/>
      <c r="R19" s="287"/>
      <c r="S19" s="277"/>
      <c r="T19" s="262"/>
    </row>
    <row r="20" spans="1:20" ht="14.45" customHeight="1" x14ac:dyDescent="0.25">
      <c r="A20" s="259">
        <v>8</v>
      </c>
      <c r="B20" s="259"/>
      <c r="C20" s="261"/>
      <c r="D20" s="263"/>
      <c r="E20" s="160"/>
      <c r="F20" s="161"/>
      <c r="G20" s="265"/>
      <c r="H20" s="271"/>
      <c r="I20" s="272">
        <f t="shared" ref="I20" si="24">G20*H20</f>
        <v>0</v>
      </c>
      <c r="J20" s="127"/>
      <c r="K20" s="127"/>
      <c r="L20" s="127"/>
      <c r="M20" s="127"/>
      <c r="N20" s="127"/>
      <c r="O20" s="128"/>
      <c r="P20" s="129">
        <f t="shared" ref="P20" si="25">I20-O20</f>
        <v>0</v>
      </c>
      <c r="Q20" s="274">
        <f t="shared" ref="Q20" si="26">ROUND(I20*$Q$3,0)</f>
        <v>0</v>
      </c>
      <c r="R20" s="272">
        <f t="shared" ref="R20" si="27">I20+Q20</f>
        <v>0</v>
      </c>
      <c r="S20" s="276"/>
      <c r="T20" s="278"/>
    </row>
    <row r="21" spans="1:20" ht="14.45" customHeight="1" x14ac:dyDescent="0.25">
      <c r="A21" s="260"/>
      <c r="B21" s="260"/>
      <c r="C21" s="262"/>
      <c r="D21" s="264"/>
      <c r="E21" s="157"/>
      <c r="F21" s="157"/>
      <c r="G21" s="262"/>
      <c r="H21" s="262"/>
      <c r="I21" s="287"/>
      <c r="J21" s="127"/>
      <c r="K21" s="127"/>
      <c r="L21" s="127"/>
      <c r="M21" s="127"/>
      <c r="N21" s="127"/>
      <c r="O21" s="128"/>
      <c r="P21" s="129"/>
      <c r="Q21" s="288"/>
      <c r="R21" s="287"/>
      <c r="S21" s="277"/>
      <c r="T21" s="262"/>
    </row>
    <row r="22" spans="1:20" ht="14.45" customHeight="1" x14ac:dyDescent="0.25">
      <c r="A22" s="259">
        <v>9</v>
      </c>
      <c r="B22" s="259"/>
      <c r="C22" s="261"/>
      <c r="D22" s="263"/>
      <c r="E22" s="160"/>
      <c r="F22" s="161"/>
      <c r="G22" s="265"/>
      <c r="H22" s="271"/>
      <c r="I22" s="272">
        <f t="shared" ref="I22" si="28">G22*H22</f>
        <v>0</v>
      </c>
      <c r="J22" s="127"/>
      <c r="K22" s="127"/>
      <c r="L22" s="127"/>
      <c r="M22" s="127"/>
      <c r="N22" s="127"/>
      <c r="O22" s="128"/>
      <c r="P22" s="129">
        <f t="shared" ref="P22" si="29">I22-O22</f>
        <v>0</v>
      </c>
      <c r="Q22" s="274">
        <f t="shared" ref="Q22" si="30">ROUND(I22*$Q$3,0)</f>
        <v>0</v>
      </c>
      <c r="R22" s="272">
        <f t="shared" ref="R22" si="31">I22+Q22</f>
        <v>0</v>
      </c>
      <c r="S22" s="276"/>
      <c r="T22" s="278"/>
    </row>
    <row r="23" spans="1:20" ht="14.45" customHeight="1" x14ac:dyDescent="0.25">
      <c r="A23" s="260"/>
      <c r="B23" s="260"/>
      <c r="C23" s="262"/>
      <c r="D23" s="264"/>
      <c r="E23" s="157"/>
      <c r="F23" s="157"/>
      <c r="G23" s="262"/>
      <c r="H23" s="262"/>
      <c r="I23" s="287"/>
      <c r="J23" s="127"/>
      <c r="K23" s="127"/>
      <c r="L23" s="127"/>
      <c r="M23" s="127"/>
      <c r="N23" s="127"/>
      <c r="O23" s="128"/>
      <c r="P23" s="129"/>
      <c r="Q23" s="288"/>
      <c r="R23" s="287"/>
      <c r="S23" s="277"/>
      <c r="T23" s="262"/>
    </row>
    <row r="24" spans="1:20" ht="14.45" customHeight="1" x14ac:dyDescent="0.25">
      <c r="A24" s="259">
        <v>10</v>
      </c>
      <c r="B24" s="259"/>
      <c r="C24" s="261"/>
      <c r="D24" s="263"/>
      <c r="E24" s="160"/>
      <c r="F24" s="161"/>
      <c r="G24" s="265"/>
      <c r="H24" s="271"/>
      <c r="I24" s="272">
        <f t="shared" ref="I24" si="32">G24*H24</f>
        <v>0</v>
      </c>
      <c r="J24" s="127"/>
      <c r="K24" s="127"/>
      <c r="L24" s="127"/>
      <c r="M24" s="127"/>
      <c r="N24" s="127"/>
      <c r="O24" s="128"/>
      <c r="P24" s="129">
        <f t="shared" ref="P24" si="33">I24-O24</f>
        <v>0</v>
      </c>
      <c r="Q24" s="274">
        <f t="shared" ref="Q24" si="34">ROUND(I24*$Q$3,0)</f>
        <v>0</v>
      </c>
      <c r="R24" s="272">
        <f t="shared" ref="R24" si="35">I24+Q24</f>
        <v>0</v>
      </c>
      <c r="S24" s="276"/>
      <c r="T24" s="278"/>
    </row>
    <row r="25" spans="1:20" ht="14.45" customHeight="1" x14ac:dyDescent="0.25">
      <c r="A25" s="260"/>
      <c r="B25" s="260"/>
      <c r="C25" s="262"/>
      <c r="D25" s="264"/>
      <c r="E25" s="157"/>
      <c r="F25" s="157"/>
      <c r="G25" s="262"/>
      <c r="H25" s="262"/>
      <c r="I25" s="287"/>
      <c r="J25" s="127"/>
      <c r="K25" s="127"/>
      <c r="L25" s="127"/>
      <c r="M25" s="127"/>
      <c r="N25" s="127"/>
      <c r="O25" s="128"/>
      <c r="P25" s="129"/>
      <c r="Q25" s="288"/>
      <c r="R25" s="287"/>
      <c r="S25" s="277"/>
      <c r="T25" s="262"/>
    </row>
    <row r="26" spans="1:20" ht="14.45" customHeight="1" x14ac:dyDescent="0.25">
      <c r="A26" s="259">
        <v>11</v>
      </c>
      <c r="B26" s="259"/>
      <c r="C26" s="261"/>
      <c r="D26" s="263"/>
      <c r="E26" s="160"/>
      <c r="F26" s="161"/>
      <c r="G26" s="265"/>
      <c r="H26" s="271"/>
      <c r="I26" s="272">
        <f t="shared" ref="I26" si="36">G26*H26</f>
        <v>0</v>
      </c>
      <c r="J26" s="127"/>
      <c r="K26" s="127"/>
      <c r="L26" s="127"/>
      <c r="M26" s="127"/>
      <c r="N26" s="127"/>
      <c r="O26" s="128"/>
      <c r="P26" s="129">
        <f t="shared" ref="P26" si="37">I26-O26</f>
        <v>0</v>
      </c>
      <c r="Q26" s="274">
        <f t="shared" ref="Q26" si="38">ROUND(I26*$Q$3,0)</f>
        <v>0</v>
      </c>
      <c r="R26" s="272">
        <f t="shared" ref="R26" si="39">I26+Q26</f>
        <v>0</v>
      </c>
      <c r="S26" s="276"/>
      <c r="T26" s="278"/>
    </row>
    <row r="27" spans="1:20" ht="14.45" customHeight="1" x14ac:dyDescent="0.25">
      <c r="A27" s="260"/>
      <c r="B27" s="260"/>
      <c r="C27" s="262"/>
      <c r="D27" s="264"/>
      <c r="E27" s="157"/>
      <c r="F27" s="157"/>
      <c r="G27" s="262"/>
      <c r="H27" s="262"/>
      <c r="I27" s="287"/>
      <c r="J27" s="127"/>
      <c r="K27" s="127"/>
      <c r="L27" s="127"/>
      <c r="M27" s="127"/>
      <c r="N27" s="127"/>
      <c r="O27" s="128"/>
      <c r="P27" s="129"/>
      <c r="Q27" s="288"/>
      <c r="R27" s="287"/>
      <c r="S27" s="277"/>
      <c r="T27" s="262"/>
    </row>
    <row r="28" spans="1:20" ht="14.45" customHeight="1" x14ac:dyDescent="0.25">
      <c r="A28" s="259">
        <v>12</v>
      </c>
      <c r="B28" s="259"/>
      <c r="C28" s="261"/>
      <c r="D28" s="263"/>
      <c r="E28" s="160"/>
      <c r="F28" s="161"/>
      <c r="G28" s="265"/>
      <c r="H28" s="271"/>
      <c r="I28" s="272">
        <f t="shared" ref="I28" si="40">G28*H28</f>
        <v>0</v>
      </c>
      <c r="J28" s="127"/>
      <c r="K28" s="127"/>
      <c r="L28" s="127"/>
      <c r="M28" s="127"/>
      <c r="N28" s="127"/>
      <c r="O28" s="128"/>
      <c r="P28" s="129">
        <f t="shared" ref="P28" si="41">I28-O28</f>
        <v>0</v>
      </c>
      <c r="Q28" s="274">
        <f t="shared" ref="Q28" si="42">ROUND(I28*$Q$3,0)</f>
        <v>0</v>
      </c>
      <c r="R28" s="272">
        <f t="shared" ref="R28" si="43">I28+Q28</f>
        <v>0</v>
      </c>
      <c r="S28" s="276"/>
      <c r="T28" s="278"/>
    </row>
    <row r="29" spans="1:20" ht="14.45" customHeight="1" x14ac:dyDescent="0.25">
      <c r="A29" s="260"/>
      <c r="B29" s="260"/>
      <c r="C29" s="262"/>
      <c r="D29" s="264"/>
      <c r="E29" s="157"/>
      <c r="F29" s="157"/>
      <c r="G29" s="262"/>
      <c r="H29" s="262"/>
      <c r="I29" s="287"/>
      <c r="J29" s="127"/>
      <c r="K29" s="127"/>
      <c r="L29" s="127"/>
      <c r="M29" s="127"/>
      <c r="N29" s="127"/>
      <c r="O29" s="128"/>
      <c r="P29" s="129"/>
      <c r="Q29" s="288"/>
      <c r="R29" s="287"/>
      <c r="S29" s="277"/>
      <c r="T29" s="262"/>
    </row>
    <row r="30" spans="1:20" ht="14.45" customHeight="1" x14ac:dyDescent="0.25">
      <c r="A30" s="259">
        <v>13</v>
      </c>
      <c r="B30" s="259"/>
      <c r="C30" s="261"/>
      <c r="D30" s="263"/>
      <c r="E30" s="160"/>
      <c r="F30" s="161"/>
      <c r="G30" s="265"/>
      <c r="H30" s="271"/>
      <c r="I30" s="272">
        <f t="shared" ref="I30" si="44">G30*H30</f>
        <v>0</v>
      </c>
      <c r="J30" s="127"/>
      <c r="K30" s="127"/>
      <c r="L30" s="127"/>
      <c r="M30" s="127"/>
      <c r="N30" s="127"/>
      <c r="O30" s="128"/>
      <c r="P30" s="129">
        <f t="shared" ref="P30" si="45">I30-O30</f>
        <v>0</v>
      </c>
      <c r="Q30" s="274">
        <f t="shared" ref="Q30" si="46">ROUND(I30*$Q$3,0)</f>
        <v>0</v>
      </c>
      <c r="R30" s="272">
        <f t="shared" ref="R30" si="47">I30+Q30</f>
        <v>0</v>
      </c>
      <c r="S30" s="276"/>
      <c r="T30" s="278"/>
    </row>
    <row r="31" spans="1:20" ht="14.45" customHeight="1" x14ac:dyDescent="0.25">
      <c r="A31" s="260"/>
      <c r="B31" s="260"/>
      <c r="C31" s="262"/>
      <c r="D31" s="264"/>
      <c r="E31" s="157"/>
      <c r="F31" s="157"/>
      <c r="G31" s="262"/>
      <c r="H31" s="262"/>
      <c r="I31" s="287"/>
      <c r="J31" s="127"/>
      <c r="K31" s="127"/>
      <c r="L31" s="127"/>
      <c r="M31" s="127"/>
      <c r="N31" s="127"/>
      <c r="O31" s="128"/>
      <c r="P31" s="129"/>
      <c r="Q31" s="288"/>
      <c r="R31" s="287"/>
      <c r="S31" s="277"/>
      <c r="T31" s="262"/>
    </row>
    <row r="32" spans="1:20" ht="14.45" customHeight="1" x14ac:dyDescent="0.25">
      <c r="A32" s="259">
        <v>14</v>
      </c>
      <c r="B32" s="259"/>
      <c r="C32" s="261"/>
      <c r="D32" s="263"/>
      <c r="E32" s="160"/>
      <c r="F32" s="161"/>
      <c r="G32" s="265"/>
      <c r="H32" s="271"/>
      <c r="I32" s="272">
        <f t="shared" ref="I32" si="48">G32*H32</f>
        <v>0</v>
      </c>
      <c r="J32" s="127"/>
      <c r="K32" s="127"/>
      <c r="L32" s="127"/>
      <c r="M32" s="127"/>
      <c r="N32" s="127"/>
      <c r="O32" s="128"/>
      <c r="P32" s="129">
        <f t="shared" ref="P32" si="49">I32-O32</f>
        <v>0</v>
      </c>
      <c r="Q32" s="274">
        <f t="shared" ref="Q32" si="50">ROUND(I32*$Q$3,0)</f>
        <v>0</v>
      </c>
      <c r="R32" s="272">
        <f t="shared" ref="R32" si="51">I32+Q32</f>
        <v>0</v>
      </c>
      <c r="S32" s="276"/>
      <c r="T32" s="278"/>
    </row>
    <row r="33" spans="1:20" ht="14.45" customHeight="1" x14ac:dyDescent="0.25">
      <c r="A33" s="260"/>
      <c r="B33" s="260"/>
      <c r="C33" s="262"/>
      <c r="D33" s="264"/>
      <c r="E33" s="157"/>
      <c r="F33" s="157"/>
      <c r="G33" s="262"/>
      <c r="H33" s="262"/>
      <c r="I33" s="287"/>
      <c r="J33" s="127"/>
      <c r="K33" s="127"/>
      <c r="L33" s="127"/>
      <c r="M33" s="127"/>
      <c r="N33" s="127"/>
      <c r="O33" s="128"/>
      <c r="P33" s="129"/>
      <c r="Q33" s="288"/>
      <c r="R33" s="287"/>
      <c r="S33" s="277"/>
      <c r="T33" s="262"/>
    </row>
    <row r="34" spans="1:20" ht="14.45" customHeight="1" x14ac:dyDescent="0.25">
      <c r="A34" s="259">
        <v>15</v>
      </c>
      <c r="B34" s="259"/>
      <c r="C34" s="261"/>
      <c r="D34" s="263"/>
      <c r="E34" s="160"/>
      <c r="F34" s="161"/>
      <c r="G34" s="265"/>
      <c r="H34" s="271"/>
      <c r="I34" s="272">
        <f t="shared" ref="I34" si="52">G34*H34</f>
        <v>0</v>
      </c>
      <c r="J34" s="127"/>
      <c r="K34" s="127"/>
      <c r="L34" s="127"/>
      <c r="M34" s="127"/>
      <c r="N34" s="127"/>
      <c r="O34" s="128"/>
      <c r="P34" s="129">
        <f t="shared" ref="P34" si="53">I34-O34</f>
        <v>0</v>
      </c>
      <c r="Q34" s="274">
        <f t="shared" ref="Q34" si="54">ROUND(I34*$Q$3,0)</f>
        <v>0</v>
      </c>
      <c r="R34" s="272">
        <f t="shared" ref="R34" si="55">I34+Q34</f>
        <v>0</v>
      </c>
      <c r="S34" s="276"/>
      <c r="T34" s="278"/>
    </row>
    <row r="35" spans="1:20" ht="14.45" customHeight="1" x14ac:dyDescent="0.25">
      <c r="A35" s="260"/>
      <c r="B35" s="260"/>
      <c r="C35" s="262"/>
      <c r="D35" s="264"/>
      <c r="E35" s="157"/>
      <c r="F35" s="157"/>
      <c r="G35" s="262"/>
      <c r="H35" s="262"/>
      <c r="I35" s="287"/>
      <c r="J35" s="127"/>
      <c r="K35" s="127"/>
      <c r="L35" s="127"/>
      <c r="M35" s="127"/>
      <c r="N35" s="127"/>
      <c r="O35" s="128"/>
      <c r="P35" s="129"/>
      <c r="Q35" s="288"/>
      <c r="R35" s="287"/>
      <c r="S35" s="277"/>
      <c r="T35" s="262"/>
    </row>
    <row r="36" spans="1:20" ht="14.45" customHeight="1" x14ac:dyDescent="0.25">
      <c r="A36" s="259">
        <v>16</v>
      </c>
      <c r="B36" s="259"/>
      <c r="C36" s="261"/>
      <c r="D36" s="263"/>
      <c r="E36" s="160"/>
      <c r="F36" s="161"/>
      <c r="G36" s="265"/>
      <c r="H36" s="271"/>
      <c r="I36" s="272">
        <f t="shared" ref="I36" si="56">G36*H36</f>
        <v>0</v>
      </c>
      <c r="J36" s="127"/>
      <c r="K36" s="127"/>
      <c r="L36" s="127"/>
      <c r="M36" s="127"/>
      <c r="N36" s="127"/>
      <c r="O36" s="128"/>
      <c r="P36" s="129">
        <f t="shared" ref="P36" si="57">I36-O36</f>
        <v>0</v>
      </c>
      <c r="Q36" s="274">
        <f t="shared" ref="Q36" si="58">ROUND(I36*$Q$3,0)</f>
        <v>0</v>
      </c>
      <c r="R36" s="272">
        <f t="shared" ref="R36" si="59">I36+Q36</f>
        <v>0</v>
      </c>
      <c r="S36" s="276"/>
      <c r="T36" s="278"/>
    </row>
    <row r="37" spans="1:20" ht="14.45" customHeight="1" x14ac:dyDescent="0.25">
      <c r="A37" s="260"/>
      <c r="B37" s="260"/>
      <c r="C37" s="262"/>
      <c r="D37" s="264"/>
      <c r="E37" s="157"/>
      <c r="F37" s="157"/>
      <c r="G37" s="262"/>
      <c r="H37" s="262"/>
      <c r="I37" s="287"/>
      <c r="J37" s="127"/>
      <c r="K37" s="127"/>
      <c r="L37" s="127"/>
      <c r="M37" s="127"/>
      <c r="N37" s="127"/>
      <c r="O37" s="128"/>
      <c r="P37" s="129"/>
      <c r="Q37" s="288"/>
      <c r="R37" s="287"/>
      <c r="S37" s="277"/>
      <c r="T37" s="262"/>
    </row>
    <row r="38" spans="1:20" ht="14.45" customHeight="1" x14ac:dyDescent="0.25">
      <c r="A38" s="259">
        <v>17</v>
      </c>
      <c r="B38" s="259"/>
      <c r="C38" s="261"/>
      <c r="D38" s="263"/>
      <c r="E38" s="160"/>
      <c r="F38" s="161"/>
      <c r="G38" s="265"/>
      <c r="H38" s="271"/>
      <c r="I38" s="272">
        <f t="shared" ref="I38" si="60">G38*H38</f>
        <v>0</v>
      </c>
      <c r="J38" s="127"/>
      <c r="K38" s="127"/>
      <c r="L38" s="127"/>
      <c r="M38" s="127"/>
      <c r="N38" s="127"/>
      <c r="O38" s="128"/>
      <c r="P38" s="129">
        <f t="shared" ref="P38" si="61">I38-O38</f>
        <v>0</v>
      </c>
      <c r="Q38" s="274">
        <f t="shared" ref="Q38" si="62">ROUND(I38*$Q$3,0)</f>
        <v>0</v>
      </c>
      <c r="R38" s="272">
        <f t="shared" ref="R38" si="63">I38+Q38</f>
        <v>0</v>
      </c>
      <c r="S38" s="276"/>
      <c r="T38" s="278"/>
    </row>
    <row r="39" spans="1:20" ht="14.45" customHeight="1" x14ac:dyDescent="0.25">
      <c r="A39" s="260"/>
      <c r="B39" s="260"/>
      <c r="C39" s="262"/>
      <c r="D39" s="264"/>
      <c r="E39" s="157"/>
      <c r="F39" s="157"/>
      <c r="G39" s="262"/>
      <c r="H39" s="262"/>
      <c r="I39" s="287"/>
      <c r="J39" s="127"/>
      <c r="K39" s="127"/>
      <c r="L39" s="127"/>
      <c r="M39" s="127"/>
      <c r="N39" s="127"/>
      <c r="O39" s="128"/>
      <c r="P39" s="129"/>
      <c r="Q39" s="288"/>
      <c r="R39" s="287"/>
      <c r="S39" s="277"/>
      <c r="T39" s="262"/>
    </row>
    <row r="40" spans="1:20" ht="14.45" customHeight="1" x14ac:dyDescent="0.25">
      <c r="A40" s="259">
        <v>18</v>
      </c>
      <c r="B40" s="259"/>
      <c r="C40" s="261"/>
      <c r="D40" s="263"/>
      <c r="E40" s="160"/>
      <c r="F40" s="161"/>
      <c r="G40" s="265"/>
      <c r="H40" s="271"/>
      <c r="I40" s="272">
        <f t="shared" ref="I40" si="64">G40*H40</f>
        <v>0</v>
      </c>
      <c r="J40" s="127"/>
      <c r="K40" s="127"/>
      <c r="L40" s="127"/>
      <c r="M40" s="127"/>
      <c r="N40" s="127"/>
      <c r="O40" s="128"/>
      <c r="P40" s="129">
        <f t="shared" ref="P40" si="65">I40-O40</f>
        <v>0</v>
      </c>
      <c r="Q40" s="274">
        <f t="shared" ref="Q40" si="66">ROUND(I40*$Q$3,0)</f>
        <v>0</v>
      </c>
      <c r="R40" s="272">
        <f t="shared" ref="R40" si="67">I40+Q40</f>
        <v>0</v>
      </c>
      <c r="S40" s="276"/>
      <c r="T40" s="278"/>
    </row>
    <row r="41" spans="1:20" ht="14.45" customHeight="1" x14ac:dyDescent="0.25">
      <c r="A41" s="260"/>
      <c r="B41" s="260"/>
      <c r="C41" s="262"/>
      <c r="D41" s="264"/>
      <c r="E41" s="157"/>
      <c r="F41" s="157"/>
      <c r="G41" s="262"/>
      <c r="H41" s="262"/>
      <c r="I41" s="287"/>
      <c r="J41" s="127"/>
      <c r="K41" s="127"/>
      <c r="L41" s="127"/>
      <c r="M41" s="127"/>
      <c r="N41" s="127"/>
      <c r="O41" s="128"/>
      <c r="P41" s="129"/>
      <c r="Q41" s="288"/>
      <c r="R41" s="287"/>
      <c r="S41" s="277"/>
      <c r="T41" s="262"/>
    </row>
    <row r="42" spans="1:20" ht="14.45" customHeight="1" x14ac:dyDescent="0.25">
      <c r="A42" s="259">
        <v>19</v>
      </c>
      <c r="B42" s="259"/>
      <c r="C42" s="261"/>
      <c r="D42" s="263"/>
      <c r="E42" s="160"/>
      <c r="F42" s="161"/>
      <c r="G42" s="265"/>
      <c r="H42" s="271"/>
      <c r="I42" s="272">
        <f t="shared" ref="I42" si="68">G42*H42</f>
        <v>0</v>
      </c>
      <c r="J42" s="127"/>
      <c r="K42" s="127"/>
      <c r="L42" s="127"/>
      <c r="M42" s="127"/>
      <c r="N42" s="127"/>
      <c r="O42" s="128"/>
      <c r="P42" s="129">
        <f t="shared" ref="P42" si="69">I42-O42</f>
        <v>0</v>
      </c>
      <c r="Q42" s="274">
        <f t="shared" ref="Q42" si="70">ROUND(I42*$Q$3,0)</f>
        <v>0</v>
      </c>
      <c r="R42" s="272">
        <f t="shared" ref="R42" si="71">I42+Q42</f>
        <v>0</v>
      </c>
      <c r="S42" s="276"/>
      <c r="T42" s="278"/>
    </row>
    <row r="43" spans="1:20" ht="14.45" customHeight="1" x14ac:dyDescent="0.25">
      <c r="A43" s="260"/>
      <c r="B43" s="260"/>
      <c r="C43" s="262"/>
      <c r="D43" s="264"/>
      <c r="E43" s="157"/>
      <c r="F43" s="157"/>
      <c r="G43" s="262"/>
      <c r="H43" s="262"/>
      <c r="I43" s="287"/>
      <c r="J43" s="127"/>
      <c r="K43" s="127"/>
      <c r="L43" s="127"/>
      <c r="M43" s="127"/>
      <c r="N43" s="127"/>
      <c r="O43" s="128"/>
      <c r="P43" s="129"/>
      <c r="Q43" s="288"/>
      <c r="R43" s="287"/>
      <c r="S43" s="277"/>
      <c r="T43" s="262"/>
    </row>
    <row r="44" spans="1:20" ht="14.45" customHeight="1" x14ac:dyDescent="0.25">
      <c r="A44" s="259">
        <v>20</v>
      </c>
      <c r="B44" s="259"/>
      <c r="C44" s="261"/>
      <c r="D44" s="263"/>
      <c r="E44" s="160"/>
      <c r="F44" s="161"/>
      <c r="G44" s="265"/>
      <c r="H44" s="271"/>
      <c r="I44" s="272">
        <f t="shared" ref="I44" si="72">G44*H44</f>
        <v>0</v>
      </c>
      <c r="J44" s="127"/>
      <c r="K44" s="127"/>
      <c r="L44" s="127"/>
      <c r="M44" s="127"/>
      <c r="N44" s="127"/>
      <c r="O44" s="128"/>
      <c r="P44" s="129">
        <f t="shared" ref="P44" si="73">I44-O44</f>
        <v>0</v>
      </c>
      <c r="Q44" s="274">
        <f t="shared" ref="Q44" si="74">ROUND(I44*$Q$3,0)</f>
        <v>0</v>
      </c>
      <c r="R44" s="272">
        <f t="shared" ref="R44" si="75">I44+Q44</f>
        <v>0</v>
      </c>
      <c r="S44" s="276"/>
      <c r="T44" s="278"/>
    </row>
    <row r="45" spans="1:20" ht="14.45" customHeight="1" x14ac:dyDescent="0.25">
      <c r="A45" s="260"/>
      <c r="B45" s="260"/>
      <c r="C45" s="262"/>
      <c r="D45" s="264"/>
      <c r="E45" s="157"/>
      <c r="F45" s="157"/>
      <c r="G45" s="262"/>
      <c r="H45" s="262"/>
      <c r="I45" s="287"/>
      <c r="J45" s="127"/>
      <c r="K45" s="127"/>
      <c r="L45" s="127"/>
      <c r="M45" s="127"/>
      <c r="N45" s="127"/>
      <c r="O45" s="128"/>
      <c r="P45" s="129"/>
      <c r="Q45" s="288"/>
      <c r="R45" s="287"/>
      <c r="S45" s="277"/>
      <c r="T45" s="262"/>
    </row>
    <row r="46" spans="1:20" ht="24.75" customHeight="1" x14ac:dyDescent="0.25">
      <c r="A46" s="130" t="s">
        <v>870</v>
      </c>
      <c r="B46" s="130"/>
      <c r="C46" s="130"/>
      <c r="D46" s="130"/>
      <c r="E46" s="131"/>
      <c r="F46" s="132"/>
      <c r="G46" s="133"/>
      <c r="H46" s="134"/>
      <c r="I46" s="156">
        <f>SUM(I6:I45)</f>
        <v>0</v>
      </c>
      <c r="J46" s="135">
        <f t="shared" ref="J46:R46" si="76">SUM(J6:J45)</f>
        <v>0</v>
      </c>
      <c r="K46" s="135">
        <f t="shared" si="76"/>
        <v>0</v>
      </c>
      <c r="L46" s="135">
        <f t="shared" si="76"/>
        <v>0</v>
      </c>
      <c r="M46" s="135">
        <f t="shared" si="76"/>
        <v>0</v>
      </c>
      <c r="N46" s="135">
        <f t="shared" si="76"/>
        <v>0</v>
      </c>
      <c r="O46" s="136">
        <f t="shared" si="76"/>
        <v>0</v>
      </c>
      <c r="P46" s="135">
        <f t="shared" si="76"/>
        <v>0</v>
      </c>
      <c r="Q46" s="147">
        <f t="shared" si="76"/>
        <v>0</v>
      </c>
      <c r="R46" s="156">
        <f t="shared" si="76"/>
        <v>0</v>
      </c>
      <c r="S46" s="166"/>
      <c r="T46" s="137"/>
    </row>
    <row r="47" spans="1:20" ht="32.25" customHeight="1" x14ac:dyDescent="0.25">
      <c r="A47" s="281" t="s">
        <v>872</v>
      </c>
      <c r="B47" s="281"/>
      <c r="C47" s="281"/>
      <c r="D47" s="281"/>
      <c r="E47" s="281"/>
      <c r="F47" s="281"/>
      <c r="G47" s="281"/>
      <c r="H47" s="281"/>
      <c r="I47" s="282">
        <f>R46</f>
        <v>0</v>
      </c>
      <c r="J47" s="283"/>
      <c r="K47" s="283"/>
      <c r="L47" s="283"/>
      <c r="M47" s="283"/>
      <c r="N47" s="283"/>
      <c r="O47" s="283"/>
      <c r="P47" s="283"/>
      <c r="Q47" s="283"/>
      <c r="R47" s="283"/>
      <c r="S47" s="283"/>
      <c r="T47" s="284"/>
    </row>
    <row r="48" spans="1:20" ht="12.95" customHeight="1" x14ac:dyDescent="0.25">
      <c r="A48" s="68"/>
      <c r="B48" s="68"/>
      <c r="C48" s="68"/>
      <c r="D48" s="65"/>
      <c r="E48" s="65"/>
      <c r="F48" s="65"/>
      <c r="G48" s="65"/>
      <c r="H48" s="65"/>
      <c r="I48" s="120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</row>
    <row r="49" spans="1:20" ht="126.95" customHeight="1" x14ac:dyDescent="0.25">
      <c r="A49" s="151" t="s">
        <v>873</v>
      </c>
      <c r="B49" s="151"/>
      <c r="C49" s="151"/>
      <c r="D49" s="152"/>
      <c r="E49" s="153" t="s">
        <v>1015</v>
      </c>
      <c r="F49" s="154" t="s">
        <v>944</v>
      </c>
      <c r="G49" s="152"/>
      <c r="H49" s="152"/>
      <c r="I49" s="152"/>
      <c r="J49" s="152"/>
      <c r="K49" s="152"/>
      <c r="L49" s="152"/>
      <c r="M49" s="152"/>
      <c r="N49" s="152"/>
      <c r="O49" s="152" t="s">
        <v>876</v>
      </c>
      <c r="P49" s="152"/>
      <c r="Q49" s="152"/>
      <c r="R49" s="151" t="s">
        <v>877</v>
      </c>
      <c r="S49" s="151"/>
      <c r="T49" s="155"/>
    </row>
    <row r="50" spans="1:20" x14ac:dyDescent="0.25">
      <c r="A50" s="165" t="s">
        <v>990</v>
      </c>
      <c r="G50" s="61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</row>
    <row r="51" spans="1:20" x14ac:dyDescent="0.25">
      <c r="A51" s="165"/>
      <c r="B51" s="165" t="s">
        <v>992</v>
      </c>
      <c r="G51" s="61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</row>
    <row r="52" spans="1:20" x14ac:dyDescent="0.25">
      <c r="A52" s="165"/>
      <c r="B52" s="165" t="s">
        <v>993</v>
      </c>
      <c r="G52" s="61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</row>
    <row r="53" spans="1:20" x14ac:dyDescent="0.25">
      <c r="A53" s="249" t="s">
        <v>994</v>
      </c>
      <c r="B53" s="249"/>
      <c r="C53" s="145" t="s">
        <v>997</v>
      </c>
      <c r="G53" s="61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285" t="s">
        <v>965</v>
      </c>
      <c r="S53" s="286"/>
    </row>
    <row r="54" spans="1:20" x14ac:dyDescent="0.25">
      <c r="A54" s="249" t="s">
        <v>995</v>
      </c>
      <c r="B54" s="249"/>
      <c r="C54" s="145" t="s">
        <v>998</v>
      </c>
      <c r="G54" s="61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167" t="s">
        <v>953</v>
      </c>
      <c r="S54" s="168">
        <f>SUMIF($S$6:$S$45,R54,$I$6:$I$45)</f>
        <v>0</v>
      </c>
    </row>
    <row r="55" spans="1:20" x14ac:dyDescent="0.25">
      <c r="A55" s="249" t="s">
        <v>996</v>
      </c>
      <c r="B55" s="249"/>
      <c r="C55" s="145" t="s">
        <v>999</v>
      </c>
      <c r="G55" s="61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167" t="s">
        <v>1000</v>
      </c>
      <c r="S55" s="168">
        <f t="shared" ref="S55:S56" si="77">SUMIF($S$6:$S$45,R55,$I$6:$I$45)</f>
        <v>0</v>
      </c>
    </row>
    <row r="56" spans="1:20" x14ac:dyDescent="0.25">
      <c r="A56" s="280"/>
      <c r="B56" s="280"/>
      <c r="C56" s="145"/>
      <c r="G56" s="61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167" t="s">
        <v>1001</v>
      </c>
      <c r="S56" s="168">
        <f t="shared" si="77"/>
        <v>0</v>
      </c>
    </row>
    <row r="57" spans="1:20" x14ac:dyDescent="0.25">
      <c r="A57" s="280"/>
      <c r="B57" s="280"/>
      <c r="C57" s="145"/>
      <c r="G57" s="61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164" t="s">
        <v>861</v>
      </c>
      <c r="S57" s="169">
        <f>SUM(S54:S56)</f>
        <v>0</v>
      </c>
    </row>
    <row r="58" spans="1:20" x14ac:dyDescent="0.25">
      <c r="G58" s="61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</row>
    <row r="59" spans="1:20" x14ac:dyDescent="0.25">
      <c r="G59" s="61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20" x14ac:dyDescent="0.25">
      <c r="G60" s="61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</row>
    <row r="61" spans="1:20" x14ac:dyDescent="0.25">
      <c r="G61" s="61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</row>
    <row r="62" spans="1:20" x14ac:dyDescent="0.25">
      <c r="G62" s="61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</row>
    <row r="63" spans="1:20" x14ac:dyDescent="0.25">
      <c r="G63" s="61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</row>
  </sheetData>
  <sheetProtection password="DF9A" sheet="1" formatCells="0" formatColumns="0" formatRows="0" insertColumns="0" insertRows="0" insertHyperlinks="0" deleteColumns="0" deleteRows="0" autoFilter="0"/>
  <mergeCells count="242">
    <mergeCell ref="A53:B53"/>
    <mergeCell ref="A54:B54"/>
    <mergeCell ref="A55:B55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A18:A19"/>
    <mergeCell ref="A10:A11"/>
    <mergeCell ref="B42:B43"/>
    <mergeCell ref="A38:A39"/>
    <mergeCell ref="B38:B39"/>
    <mergeCell ref="B34:B35"/>
    <mergeCell ref="A34:A35"/>
    <mergeCell ref="T32:T33"/>
    <mergeCell ref="A32:A33"/>
    <mergeCell ref="C32:C33"/>
    <mergeCell ref="D32:D33"/>
    <mergeCell ref="G32:G33"/>
    <mergeCell ref="H32:H33"/>
    <mergeCell ref="B32:B33"/>
    <mergeCell ref="I30:I31"/>
    <mergeCell ref="Q30:Q31"/>
    <mergeCell ref="R30:R31"/>
    <mergeCell ref="S30:S31"/>
    <mergeCell ref="T30:T31"/>
    <mergeCell ref="A30:A31"/>
    <mergeCell ref="C30:C31"/>
    <mergeCell ref="D30:D31"/>
    <mergeCell ref="G30:G31"/>
    <mergeCell ref="H30:H31"/>
    <mergeCell ref="B30:B31"/>
    <mergeCell ref="I32:I33"/>
    <mergeCell ref="Q32:Q33"/>
    <mergeCell ref="R32:R33"/>
    <mergeCell ref="S32:S33"/>
    <mergeCell ref="Q28:Q29"/>
    <mergeCell ref="R28:R29"/>
    <mergeCell ref="S28:S29"/>
    <mergeCell ref="T28:T29"/>
    <mergeCell ref="A28:A29"/>
    <mergeCell ref="C28:C29"/>
    <mergeCell ref="D28:D29"/>
    <mergeCell ref="G28:G29"/>
    <mergeCell ref="H28:H29"/>
    <mergeCell ref="I28:I29"/>
    <mergeCell ref="I26:I27"/>
    <mergeCell ref="Q26:Q27"/>
    <mergeCell ref="R26:R27"/>
    <mergeCell ref="S26:S27"/>
    <mergeCell ref="T26:T27"/>
    <mergeCell ref="A26:A27"/>
    <mergeCell ref="C26:C27"/>
    <mergeCell ref="D26:D27"/>
    <mergeCell ref="G26:G27"/>
    <mergeCell ref="H26:H27"/>
    <mergeCell ref="S22:S23"/>
    <mergeCell ref="T22:T23"/>
    <mergeCell ref="A22:A23"/>
    <mergeCell ref="C22:C23"/>
    <mergeCell ref="D22:D23"/>
    <mergeCell ref="G22:G23"/>
    <mergeCell ref="H22:H23"/>
    <mergeCell ref="I24:I25"/>
    <mergeCell ref="Q24:Q25"/>
    <mergeCell ref="R24:R25"/>
    <mergeCell ref="S24:S25"/>
    <mergeCell ref="T24:T25"/>
    <mergeCell ref="A24:A25"/>
    <mergeCell ref="C24:C25"/>
    <mergeCell ref="D24:D25"/>
    <mergeCell ref="G24:G25"/>
    <mergeCell ref="H24:H25"/>
    <mergeCell ref="C18:C19"/>
    <mergeCell ref="D18:D19"/>
    <mergeCell ref="G18:G19"/>
    <mergeCell ref="H18:H19"/>
    <mergeCell ref="I20:I21"/>
    <mergeCell ref="Q20:Q21"/>
    <mergeCell ref="R20:R21"/>
    <mergeCell ref="S20:S21"/>
    <mergeCell ref="A16:A17"/>
    <mergeCell ref="C16:C17"/>
    <mergeCell ref="D16:D17"/>
    <mergeCell ref="G16:G17"/>
    <mergeCell ref="H16:H17"/>
    <mergeCell ref="I16:I17"/>
    <mergeCell ref="Q16:Q17"/>
    <mergeCell ref="R16:R17"/>
    <mergeCell ref="S16:S17"/>
    <mergeCell ref="A20:A21"/>
    <mergeCell ref="C20:C21"/>
    <mergeCell ref="D20:D21"/>
    <mergeCell ref="G20:G21"/>
    <mergeCell ref="H20:H21"/>
    <mergeCell ref="A1:F1"/>
    <mergeCell ref="G1:R1"/>
    <mergeCell ref="A14:A15"/>
    <mergeCell ref="C14:C15"/>
    <mergeCell ref="D14:D15"/>
    <mergeCell ref="G14:G15"/>
    <mergeCell ref="H14:H15"/>
    <mergeCell ref="I14:I15"/>
    <mergeCell ref="Q14:Q15"/>
    <mergeCell ref="R14:R15"/>
    <mergeCell ref="I12:I13"/>
    <mergeCell ref="Q12:Q13"/>
    <mergeCell ref="R12:R13"/>
    <mergeCell ref="I8:I9"/>
    <mergeCell ref="Q8:Q9"/>
    <mergeCell ref="R8:R9"/>
    <mergeCell ref="A12:A13"/>
    <mergeCell ref="C12:C13"/>
    <mergeCell ref="D12:D13"/>
    <mergeCell ref="G12:G13"/>
    <mergeCell ref="H12:H13"/>
    <mergeCell ref="I10:I11"/>
    <mergeCell ref="Q10:Q11"/>
    <mergeCell ref="R10:R11"/>
    <mergeCell ref="I36:I37"/>
    <mergeCell ref="Q36:Q37"/>
    <mergeCell ref="R36:R37"/>
    <mergeCell ref="A36:A37"/>
    <mergeCell ref="C36:C37"/>
    <mergeCell ref="D36:D37"/>
    <mergeCell ref="G36:G37"/>
    <mergeCell ref="H36:H37"/>
    <mergeCell ref="B36:B37"/>
    <mergeCell ref="C10:C11"/>
    <mergeCell ref="D10:D11"/>
    <mergeCell ref="G10:G11"/>
    <mergeCell ref="H10:H11"/>
    <mergeCell ref="I44:I45"/>
    <mergeCell ref="Q44:Q45"/>
    <mergeCell ref="R44:R45"/>
    <mergeCell ref="S44:S45"/>
    <mergeCell ref="H42:H43"/>
    <mergeCell ref="C38:C39"/>
    <mergeCell ref="D38:D39"/>
    <mergeCell ref="G38:G39"/>
    <mergeCell ref="H38:H39"/>
    <mergeCell ref="I40:I41"/>
    <mergeCell ref="Q40:Q41"/>
    <mergeCell ref="R40:R41"/>
    <mergeCell ref="C34:C35"/>
    <mergeCell ref="D34:D35"/>
    <mergeCell ref="G34:G35"/>
    <mergeCell ref="I38:I39"/>
    <mergeCell ref="Q38:Q39"/>
    <mergeCell ref="R38:R39"/>
    <mergeCell ref="S38:S39"/>
    <mergeCell ref="H34:H35"/>
    <mergeCell ref="T44:T45"/>
    <mergeCell ref="A44:A45"/>
    <mergeCell ref="C44:C45"/>
    <mergeCell ref="D44:D45"/>
    <mergeCell ref="G44:G45"/>
    <mergeCell ref="H44:H45"/>
    <mergeCell ref="B44:B45"/>
    <mergeCell ref="S40:S41"/>
    <mergeCell ref="T40:T41"/>
    <mergeCell ref="A40:A41"/>
    <mergeCell ref="C40:C41"/>
    <mergeCell ref="D40:D41"/>
    <mergeCell ref="G40:G41"/>
    <mergeCell ref="H40:H41"/>
    <mergeCell ref="B40:B41"/>
    <mergeCell ref="I42:I43"/>
    <mergeCell ref="Q42:Q43"/>
    <mergeCell ref="R42:R43"/>
    <mergeCell ref="S42:S43"/>
    <mergeCell ref="T42:T43"/>
    <mergeCell ref="A42:A43"/>
    <mergeCell ref="C42:C43"/>
    <mergeCell ref="D42:D43"/>
    <mergeCell ref="G42:G43"/>
    <mergeCell ref="T38:T39"/>
    <mergeCell ref="S12:S13"/>
    <mergeCell ref="T12:T13"/>
    <mergeCell ref="T10:T11"/>
    <mergeCell ref="I34:I35"/>
    <mergeCell ref="Q34:Q35"/>
    <mergeCell ref="R34:R35"/>
    <mergeCell ref="S34:S35"/>
    <mergeCell ref="T34:T35"/>
    <mergeCell ref="S36:S37"/>
    <mergeCell ref="T36:T37"/>
    <mergeCell ref="S14:S15"/>
    <mergeCell ref="T14:T15"/>
    <mergeCell ref="T16:T17"/>
    <mergeCell ref="S10:S11"/>
    <mergeCell ref="I18:I19"/>
    <mergeCell ref="Q18:Q19"/>
    <mergeCell ref="R18:R19"/>
    <mergeCell ref="S18:S19"/>
    <mergeCell ref="T18:T19"/>
    <mergeCell ref="T20:T21"/>
    <mergeCell ref="I22:I23"/>
    <mergeCell ref="Q22:Q23"/>
    <mergeCell ref="R22:R23"/>
    <mergeCell ref="C6:C7"/>
    <mergeCell ref="D6:D7"/>
    <mergeCell ref="G6:G7"/>
    <mergeCell ref="H6:H7"/>
    <mergeCell ref="I6:I7"/>
    <mergeCell ref="Q6:Q7"/>
    <mergeCell ref="R6:R7"/>
    <mergeCell ref="S6:S7"/>
    <mergeCell ref="T6:T7"/>
    <mergeCell ref="R53:S53"/>
    <mergeCell ref="A56:B56"/>
    <mergeCell ref="A57:B57"/>
    <mergeCell ref="A47:H47"/>
    <mergeCell ref="I47:T47"/>
    <mergeCell ref="A3:F3"/>
    <mergeCell ref="A4:A5"/>
    <mergeCell ref="C4:C5"/>
    <mergeCell ref="D4:D5"/>
    <mergeCell ref="G4:G5"/>
    <mergeCell ref="H4:H5"/>
    <mergeCell ref="I4:I5"/>
    <mergeCell ref="Q4:Q5"/>
    <mergeCell ref="R4:R5"/>
    <mergeCell ref="S8:S9"/>
    <mergeCell ref="T8:T9"/>
    <mergeCell ref="A8:A9"/>
    <mergeCell ref="C8:C9"/>
    <mergeCell ref="D8:D9"/>
    <mergeCell ref="G8:G9"/>
    <mergeCell ref="H8:H9"/>
    <mergeCell ref="S4:S5"/>
    <mergeCell ref="T4:T5"/>
    <mergeCell ref="A6:A7"/>
  </mergeCells>
  <phoneticPr fontId="24" type="noConversion"/>
  <printOptions horizontalCentered="1"/>
  <pageMargins left="0.31496062992125984" right="0.31496062992125984" top="0.59055118110236227" bottom="0.59055118110236227" header="0.31496062992125984" footer="0.31496062992125984"/>
  <pageSetup paperSize="9" orientation="landscape" r:id="rId1"/>
  <headerFooter>
    <oddFooter>&amp;C&amp;P/&amp;N</oddFooter>
  </headerFooter>
  <rowBreaks count="1" manualBreakCount="1">
    <brk id="35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3"/>
  <sheetViews>
    <sheetView showZeros="0" view="pageBreakPreview" zoomScale="115" zoomScaleSheetLayoutView="115" workbookViewId="0">
      <selection activeCell="A19" sqref="A19"/>
    </sheetView>
  </sheetViews>
  <sheetFormatPr defaultColWidth="9" defaultRowHeight="16.5" x14ac:dyDescent="0.25"/>
  <cols>
    <col min="1" max="1" width="6.125" style="119" customWidth="1"/>
    <col min="2" max="2" width="6" style="119" customWidth="1"/>
    <col min="3" max="14" width="6" style="110" customWidth="1"/>
    <col min="15" max="15" width="11.875" style="110" customWidth="1"/>
    <col min="16" max="17" width="7.875" style="110" customWidth="1"/>
    <col min="18" max="16384" width="9" style="110"/>
  </cols>
  <sheetData>
    <row r="1" spans="1:16" s="93" customFormat="1" ht="36.75" customHeight="1" x14ac:dyDescent="0.3">
      <c r="A1" s="339" t="s">
        <v>954</v>
      </c>
      <c r="B1" s="339"/>
      <c r="C1" s="339"/>
      <c r="D1" s="339"/>
      <c r="E1" s="339"/>
      <c r="F1" s="339"/>
      <c r="G1" s="339"/>
      <c r="H1" s="339"/>
      <c r="I1" s="340" t="s">
        <v>882</v>
      </c>
      <c r="J1" s="340"/>
      <c r="K1" s="340"/>
      <c r="L1" s="340"/>
      <c r="M1" s="340"/>
      <c r="N1" s="340"/>
      <c r="O1" s="340"/>
      <c r="P1" s="92"/>
    </row>
    <row r="2" spans="1:16" s="93" customFormat="1" ht="4.9000000000000004" customHeight="1" thickBot="1" x14ac:dyDescent="0.35">
      <c r="A2" s="94"/>
      <c r="B2" s="94"/>
      <c r="C2" s="94"/>
      <c r="D2" s="94"/>
      <c r="E2" s="94"/>
      <c r="F2" s="94"/>
      <c r="G2" s="94"/>
      <c r="H2" s="94"/>
      <c r="I2" s="95"/>
      <c r="J2" s="95"/>
      <c r="K2" s="95"/>
      <c r="L2" s="95"/>
      <c r="M2" s="95"/>
      <c r="N2" s="95"/>
      <c r="O2" s="95"/>
    </row>
    <row r="3" spans="1:16" s="100" customFormat="1" ht="36" customHeight="1" x14ac:dyDescent="0.25">
      <c r="A3" s="96" t="s">
        <v>883</v>
      </c>
      <c r="B3" s="97" t="s">
        <v>884</v>
      </c>
      <c r="C3" s="341" t="s">
        <v>962</v>
      </c>
      <c r="D3" s="342"/>
      <c r="E3" s="341"/>
      <c r="F3" s="343"/>
      <c r="G3" s="344"/>
      <c r="H3" s="98"/>
      <c r="I3" s="345">
        <f ca="1">NOW()</f>
        <v>45757.403245254631</v>
      </c>
      <c r="J3" s="345"/>
      <c r="K3" s="345"/>
      <c r="L3" s="346"/>
      <c r="M3" s="347" t="s">
        <v>885</v>
      </c>
      <c r="N3" s="348"/>
      <c r="O3" s="99"/>
    </row>
    <row r="4" spans="1:16" s="100" customFormat="1" ht="18" customHeight="1" x14ac:dyDescent="0.25">
      <c r="A4" s="101" t="s">
        <v>886</v>
      </c>
      <c r="B4" s="349" t="str">
        <f>"  請准予支付"&amp;'印領清冊 '!A1</f>
        <v xml:space="preserve">  請准予支付智慧菓雜誌第***期各種稿費</v>
      </c>
      <c r="C4" s="350"/>
      <c r="D4" s="350"/>
      <c r="E4" s="350"/>
      <c r="F4" s="350"/>
      <c r="G4" s="350"/>
      <c r="H4" s="350"/>
      <c r="I4" s="351">
        <f>'印領清冊 '!I46</f>
        <v>0</v>
      </c>
      <c r="J4" s="351"/>
      <c r="K4" s="171" t="s">
        <v>956</v>
      </c>
      <c r="L4" s="352" t="s">
        <v>957</v>
      </c>
      <c r="M4" s="353"/>
      <c r="N4" s="353"/>
      <c r="O4" s="146">
        <f>'印領清冊 '!Q46</f>
        <v>0</v>
      </c>
    </row>
    <row r="5" spans="1:16" s="100" customFormat="1" ht="18" customHeight="1" x14ac:dyDescent="0.25">
      <c r="A5" s="102" t="s">
        <v>887</v>
      </c>
      <c r="B5" s="144" t="s">
        <v>960</v>
      </c>
      <c r="C5" s="172"/>
      <c r="D5" s="354">
        <f>'印領清冊 '!R46</f>
        <v>0</v>
      </c>
      <c r="E5" s="355"/>
      <c r="F5" s="173" t="s">
        <v>961</v>
      </c>
      <c r="G5" s="174"/>
      <c r="H5" s="173"/>
      <c r="I5" s="173"/>
      <c r="J5" s="173"/>
      <c r="K5" s="173"/>
      <c r="L5" s="173"/>
      <c r="M5" s="173"/>
      <c r="N5" s="173"/>
      <c r="O5" s="104"/>
    </row>
    <row r="6" spans="1:16" s="125" customFormat="1" ht="18" customHeight="1" x14ac:dyDescent="0.25">
      <c r="A6" s="123"/>
      <c r="B6" s="124"/>
      <c r="C6" s="175"/>
      <c r="D6" s="175"/>
      <c r="E6" s="175"/>
      <c r="F6" s="175"/>
      <c r="G6" s="176"/>
      <c r="H6" s="175"/>
      <c r="I6" s="175"/>
      <c r="J6" s="175"/>
      <c r="K6" s="177"/>
      <c r="L6" s="175"/>
      <c r="M6" s="177"/>
      <c r="N6" s="175"/>
      <c r="O6" s="178"/>
    </row>
    <row r="7" spans="1:16" s="100" customFormat="1" ht="18" customHeight="1" x14ac:dyDescent="0.25">
      <c r="A7" s="105"/>
      <c r="B7" s="103"/>
      <c r="C7" s="139"/>
      <c r="D7" s="173"/>
      <c r="E7" s="140"/>
      <c r="F7" s="173"/>
      <c r="G7" s="140"/>
      <c r="H7" s="173"/>
      <c r="I7" s="141"/>
      <c r="J7" s="173"/>
      <c r="K7" s="141"/>
      <c r="L7" s="173"/>
      <c r="M7" s="141"/>
      <c r="N7" s="173"/>
      <c r="O7" s="179"/>
    </row>
    <row r="8" spans="1:16" s="100" customFormat="1" ht="18" customHeight="1" x14ac:dyDescent="0.25">
      <c r="A8" s="105"/>
      <c r="B8" s="103"/>
      <c r="C8" s="139"/>
      <c r="D8" s="173"/>
      <c r="E8" s="140"/>
      <c r="F8" s="173"/>
      <c r="G8" s="140"/>
      <c r="H8" s="173"/>
      <c r="I8" s="141"/>
      <c r="J8" s="173"/>
      <c r="K8" s="141"/>
      <c r="L8" s="173"/>
      <c r="M8" s="141"/>
      <c r="N8" s="173"/>
      <c r="O8" s="179"/>
    </row>
    <row r="9" spans="1:16" s="100" customFormat="1" ht="18" customHeight="1" x14ac:dyDescent="0.25">
      <c r="A9" s="105"/>
      <c r="B9" s="103"/>
      <c r="C9" s="139"/>
      <c r="D9" s="173"/>
      <c r="E9" s="140"/>
      <c r="F9" s="173"/>
      <c r="G9" s="140"/>
      <c r="H9" s="173"/>
      <c r="I9" s="141"/>
      <c r="J9" s="173"/>
      <c r="K9" s="141"/>
      <c r="L9" s="173"/>
      <c r="M9" s="141"/>
      <c r="N9" s="173"/>
      <c r="O9" s="179"/>
    </row>
    <row r="10" spans="1:16" s="100" customFormat="1" ht="18" customHeight="1" x14ac:dyDescent="0.25">
      <c r="A10" s="105"/>
      <c r="B10" s="103"/>
      <c r="C10" s="139"/>
      <c r="D10" s="173"/>
      <c r="E10" s="140"/>
      <c r="F10" s="173"/>
      <c r="G10" s="140"/>
      <c r="H10" s="173"/>
      <c r="I10" s="141"/>
      <c r="J10" s="173"/>
      <c r="K10" s="141"/>
      <c r="L10" s="173"/>
      <c r="M10" s="141"/>
      <c r="N10" s="173"/>
      <c r="O10" s="179"/>
    </row>
    <row r="11" spans="1:16" s="100" customFormat="1" ht="18" customHeight="1" x14ac:dyDescent="0.25">
      <c r="A11" s="105"/>
      <c r="B11" s="103"/>
      <c r="C11" s="139"/>
      <c r="D11" s="173"/>
      <c r="E11" s="140"/>
      <c r="F11" s="173"/>
      <c r="G11" s="140"/>
      <c r="H11" s="173"/>
      <c r="I11" s="141"/>
      <c r="J11" s="173"/>
      <c r="K11" s="141"/>
      <c r="L11" s="173"/>
      <c r="M11" s="141"/>
      <c r="N11" s="173"/>
      <c r="O11" s="179"/>
    </row>
    <row r="12" spans="1:16" s="100" customFormat="1" ht="18" customHeight="1" x14ac:dyDescent="0.25">
      <c r="A12" s="105"/>
      <c r="B12" s="103"/>
      <c r="C12" s="139"/>
      <c r="D12" s="173"/>
      <c r="E12" s="140"/>
      <c r="F12" s="173"/>
      <c r="G12" s="140"/>
      <c r="H12" s="173"/>
      <c r="I12" s="141"/>
      <c r="J12" s="173"/>
      <c r="K12" s="141"/>
      <c r="L12" s="173"/>
      <c r="M12" s="141"/>
      <c r="N12" s="173"/>
      <c r="O12" s="179"/>
    </row>
    <row r="13" spans="1:16" s="100" customFormat="1" ht="18" customHeight="1" x14ac:dyDescent="0.25">
      <c r="A13" s="105"/>
      <c r="B13" s="103"/>
      <c r="C13" s="139"/>
      <c r="D13" s="173"/>
      <c r="E13" s="140"/>
      <c r="F13" s="173"/>
      <c r="G13" s="140"/>
      <c r="H13" s="173"/>
      <c r="I13" s="141"/>
      <c r="J13" s="173"/>
      <c r="K13" s="141"/>
      <c r="L13" s="173"/>
      <c r="M13" s="141"/>
      <c r="N13" s="173"/>
      <c r="O13" s="179"/>
    </row>
    <row r="14" spans="1:16" s="100" customFormat="1" ht="18" customHeight="1" x14ac:dyDescent="0.25">
      <c r="A14" s="105"/>
      <c r="B14" s="103"/>
      <c r="C14" s="139"/>
      <c r="D14" s="173"/>
      <c r="E14" s="140"/>
      <c r="F14" s="173"/>
      <c r="G14" s="140"/>
      <c r="H14" s="173"/>
      <c r="I14" s="141"/>
      <c r="J14" s="173"/>
      <c r="K14" s="141"/>
      <c r="L14" s="173"/>
      <c r="M14" s="141"/>
      <c r="N14" s="173"/>
      <c r="O14" s="179"/>
    </row>
    <row r="15" spans="1:16" s="100" customFormat="1" ht="18" customHeight="1" x14ac:dyDescent="0.25">
      <c r="A15" s="105"/>
      <c r="B15" s="103"/>
      <c r="C15" s="139"/>
      <c r="D15" s="173"/>
      <c r="E15" s="140"/>
      <c r="F15" s="173"/>
      <c r="G15" s="140"/>
      <c r="H15" s="173"/>
      <c r="I15" s="141"/>
      <c r="J15" s="173"/>
      <c r="K15" s="141"/>
      <c r="L15" s="173"/>
      <c r="M15" s="141"/>
      <c r="N15" s="173"/>
      <c r="O15" s="179"/>
    </row>
    <row r="16" spans="1:16" s="100" customFormat="1" ht="18" customHeight="1" x14ac:dyDescent="0.25">
      <c r="A16" s="105"/>
      <c r="B16" s="103"/>
      <c r="C16" s="139"/>
      <c r="D16" s="173"/>
      <c r="E16" s="140"/>
      <c r="F16" s="173"/>
      <c r="G16" s="140"/>
      <c r="H16" s="173"/>
      <c r="I16" s="141"/>
      <c r="J16" s="173"/>
      <c r="K16" s="141"/>
      <c r="L16" s="173"/>
      <c r="M16" s="141"/>
      <c r="N16" s="173"/>
      <c r="O16" s="179"/>
    </row>
    <row r="17" spans="1:17" s="100" customFormat="1" ht="18" customHeight="1" x14ac:dyDescent="0.25">
      <c r="A17" s="105"/>
      <c r="B17" s="103"/>
      <c r="C17" s="142"/>
      <c r="D17" s="180"/>
      <c r="E17" s="143"/>
      <c r="F17" s="181"/>
      <c r="G17" s="143"/>
      <c r="H17" s="181"/>
      <c r="I17" s="143"/>
      <c r="J17" s="181"/>
      <c r="K17" s="143"/>
      <c r="L17" s="181"/>
      <c r="M17" s="143"/>
      <c r="N17" s="181"/>
      <c r="O17" s="179"/>
    </row>
    <row r="18" spans="1:17" ht="18" customHeight="1" x14ac:dyDescent="0.25">
      <c r="A18" s="102" t="s">
        <v>888</v>
      </c>
      <c r="B18" s="106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8"/>
      <c r="P18" s="109">
        <f>SUM(G5:H14)</f>
        <v>0</v>
      </c>
    </row>
    <row r="19" spans="1:17" ht="61.5" customHeight="1" x14ac:dyDescent="0.25">
      <c r="A19" s="170" t="s">
        <v>1014</v>
      </c>
      <c r="B19" s="359"/>
      <c r="C19" s="360"/>
      <c r="D19" s="360"/>
      <c r="E19" s="360"/>
      <c r="F19" s="360"/>
      <c r="G19" s="360"/>
      <c r="H19" s="360"/>
      <c r="I19" s="360"/>
      <c r="J19" s="360"/>
      <c r="K19" s="360"/>
      <c r="L19" s="360"/>
      <c r="M19" s="360"/>
      <c r="N19" s="360"/>
      <c r="O19" s="361"/>
      <c r="P19" s="111"/>
    </row>
    <row r="20" spans="1:17" s="100" customFormat="1" ht="27.95" customHeight="1" x14ac:dyDescent="0.25">
      <c r="A20" s="333" t="s">
        <v>890</v>
      </c>
      <c r="B20" s="330" t="s">
        <v>891</v>
      </c>
      <c r="C20" s="331"/>
      <c r="D20" s="334">
        <f>D5</f>
        <v>0</v>
      </c>
      <c r="E20" s="335"/>
      <c r="F20" s="335"/>
      <c r="G20" s="336"/>
      <c r="H20" s="296" t="s">
        <v>892</v>
      </c>
      <c r="I20" s="332" t="s">
        <v>891</v>
      </c>
      <c r="J20" s="332"/>
      <c r="K20" s="332"/>
      <c r="L20" s="362">
        <f>G7+G14</f>
        <v>0</v>
      </c>
      <c r="M20" s="362"/>
      <c r="N20" s="362"/>
      <c r="O20" s="112">
        <f>G8</f>
        <v>0</v>
      </c>
    </row>
    <row r="21" spans="1:17" s="100" customFormat="1" ht="27.95" customHeight="1" x14ac:dyDescent="0.25">
      <c r="A21" s="333"/>
      <c r="B21" s="330" t="s">
        <v>893</v>
      </c>
      <c r="C21" s="331"/>
      <c r="D21" s="337">
        <v>113</v>
      </c>
      <c r="E21" s="338"/>
      <c r="F21" s="356" t="s">
        <v>893</v>
      </c>
      <c r="G21" s="357"/>
      <c r="H21" s="296"/>
      <c r="I21" s="332" t="s">
        <v>894</v>
      </c>
      <c r="J21" s="332"/>
      <c r="K21" s="332"/>
      <c r="L21" s="328"/>
      <c r="M21" s="328"/>
      <c r="N21" s="328"/>
      <c r="O21" s="358"/>
      <c r="P21" s="113"/>
      <c r="Q21" s="114"/>
    </row>
    <row r="22" spans="1:17" s="100" customFormat="1" ht="27.95" customHeight="1" x14ac:dyDescent="0.25">
      <c r="A22" s="333"/>
      <c r="B22" s="330" t="s">
        <v>895</v>
      </c>
      <c r="C22" s="331"/>
      <c r="D22" s="306" t="s">
        <v>919</v>
      </c>
      <c r="E22" s="328"/>
      <c r="F22" s="328"/>
      <c r="G22" s="329"/>
      <c r="H22" s="296"/>
      <c r="I22" s="332" t="s">
        <v>896</v>
      </c>
      <c r="J22" s="332"/>
      <c r="K22" s="332"/>
      <c r="L22" s="326"/>
      <c r="M22" s="327"/>
      <c r="N22" s="327"/>
      <c r="O22" s="115"/>
    </row>
    <row r="23" spans="1:17" s="100" customFormat="1" ht="27.95" customHeight="1" x14ac:dyDescent="0.25">
      <c r="A23" s="333"/>
      <c r="B23" s="330" t="s">
        <v>897</v>
      </c>
      <c r="C23" s="331"/>
      <c r="D23" s="306" t="s">
        <v>958</v>
      </c>
      <c r="E23" s="328"/>
      <c r="F23" s="328"/>
      <c r="G23" s="329"/>
      <c r="H23" s="296"/>
      <c r="I23" s="332" t="s">
        <v>897</v>
      </c>
      <c r="J23" s="332"/>
      <c r="K23" s="332"/>
      <c r="L23" s="326"/>
      <c r="M23" s="327"/>
      <c r="N23" s="327"/>
      <c r="O23" s="115"/>
    </row>
    <row r="24" spans="1:17" s="100" customFormat="1" ht="27.95" customHeight="1" x14ac:dyDescent="0.25">
      <c r="A24" s="333"/>
      <c r="B24" s="330" t="s">
        <v>898</v>
      </c>
      <c r="C24" s="331"/>
      <c r="D24" s="306" t="s">
        <v>959</v>
      </c>
      <c r="E24" s="328"/>
      <c r="F24" s="328"/>
      <c r="G24" s="329"/>
      <c r="H24" s="296"/>
      <c r="I24" s="332" t="s">
        <v>898</v>
      </c>
      <c r="J24" s="332"/>
      <c r="K24" s="332"/>
      <c r="L24" s="326"/>
      <c r="M24" s="327"/>
      <c r="N24" s="327"/>
      <c r="O24" s="115"/>
    </row>
    <row r="25" spans="1:17" s="100" customFormat="1" ht="38.25" customHeight="1" x14ac:dyDescent="0.25">
      <c r="A25" s="295" t="s">
        <v>899</v>
      </c>
      <c r="B25" s="199"/>
      <c r="C25" s="199"/>
      <c r="D25" s="199"/>
      <c r="E25" s="296" t="s">
        <v>905</v>
      </c>
      <c r="F25" s="303" t="s">
        <v>1013</v>
      </c>
      <c r="G25" s="304"/>
      <c r="H25" s="304"/>
      <c r="I25" s="304"/>
      <c r="J25" s="304"/>
      <c r="K25" s="305"/>
      <c r="L25" s="306" t="s">
        <v>938</v>
      </c>
      <c r="M25" s="304"/>
      <c r="N25" s="304"/>
      <c r="O25" s="307"/>
    </row>
    <row r="26" spans="1:17" s="100" customFormat="1" ht="22.5" customHeight="1" x14ac:dyDescent="0.25">
      <c r="A26" s="298" t="s">
        <v>900</v>
      </c>
      <c r="B26" s="199"/>
      <c r="C26" s="199"/>
      <c r="D26" s="199"/>
      <c r="E26" s="297"/>
      <c r="F26" s="317"/>
      <c r="G26" s="318"/>
      <c r="H26" s="318"/>
      <c r="I26" s="318"/>
      <c r="J26" s="318"/>
      <c r="K26" s="319"/>
      <c r="L26" s="308"/>
      <c r="M26" s="309"/>
      <c r="N26" s="309"/>
      <c r="O26" s="310"/>
    </row>
    <row r="27" spans="1:17" s="100" customFormat="1" ht="22.5" customHeight="1" x14ac:dyDescent="0.25">
      <c r="A27" s="299"/>
      <c r="B27" s="199"/>
      <c r="C27" s="199"/>
      <c r="D27" s="199"/>
      <c r="E27" s="297"/>
      <c r="F27" s="320"/>
      <c r="G27" s="321"/>
      <c r="H27" s="321"/>
      <c r="I27" s="321"/>
      <c r="J27" s="321"/>
      <c r="K27" s="322"/>
      <c r="L27" s="311"/>
      <c r="M27" s="312"/>
      <c r="N27" s="312"/>
      <c r="O27" s="313"/>
    </row>
    <row r="28" spans="1:17" ht="22.5" customHeight="1" x14ac:dyDescent="0.25">
      <c r="A28" s="298" t="s">
        <v>901</v>
      </c>
      <c r="B28" s="199"/>
      <c r="C28" s="199"/>
      <c r="D28" s="199"/>
      <c r="E28" s="297"/>
      <c r="F28" s="320"/>
      <c r="G28" s="321"/>
      <c r="H28" s="321"/>
      <c r="I28" s="321"/>
      <c r="J28" s="321"/>
      <c r="K28" s="322"/>
      <c r="L28" s="311"/>
      <c r="M28" s="312"/>
      <c r="N28" s="312"/>
      <c r="O28" s="313"/>
    </row>
    <row r="29" spans="1:17" ht="22.5" customHeight="1" x14ac:dyDescent="0.25">
      <c r="A29" s="299"/>
      <c r="B29" s="199"/>
      <c r="C29" s="199"/>
      <c r="D29" s="199"/>
      <c r="E29" s="297"/>
      <c r="F29" s="323"/>
      <c r="G29" s="324"/>
      <c r="H29" s="324"/>
      <c r="I29" s="324"/>
      <c r="J29" s="324"/>
      <c r="K29" s="325"/>
      <c r="L29" s="314"/>
      <c r="M29" s="315"/>
      <c r="N29" s="315"/>
      <c r="O29" s="316"/>
    </row>
    <row r="30" spans="1:17" ht="72" customHeight="1" thickBot="1" x14ac:dyDescent="0.3">
      <c r="A30" s="116" t="s">
        <v>902</v>
      </c>
      <c r="B30" s="300"/>
      <c r="C30" s="301"/>
      <c r="D30" s="301"/>
      <c r="E30" s="301"/>
      <c r="F30" s="301"/>
      <c r="G30" s="301"/>
      <c r="H30" s="301"/>
      <c r="I30" s="301"/>
      <c r="J30" s="301"/>
      <c r="K30" s="301"/>
      <c r="L30" s="301"/>
      <c r="M30" s="301"/>
      <c r="N30" s="301"/>
      <c r="O30" s="302"/>
    </row>
    <row r="31" spans="1:17" s="117" customFormat="1" ht="25.15" customHeight="1" thickBot="1" x14ac:dyDescent="0.3">
      <c r="A31" s="289" t="s">
        <v>903</v>
      </c>
      <c r="B31" s="289"/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289"/>
      <c r="O31" s="289"/>
    </row>
    <row r="32" spans="1:17" s="117" customFormat="1" ht="26.25" customHeight="1" thickBot="1" x14ac:dyDescent="0.3">
      <c r="A32" s="290" t="s">
        <v>904</v>
      </c>
      <c r="B32" s="291"/>
      <c r="C32" s="292"/>
      <c r="D32" s="291"/>
      <c r="E32" s="291"/>
      <c r="F32" s="293"/>
      <c r="G32" s="294"/>
      <c r="H32" s="294"/>
    </row>
    <row r="33" spans="1:8" s="117" customFormat="1" ht="14.25" customHeight="1" x14ac:dyDescent="0.25">
      <c r="A33" s="118"/>
      <c r="B33" s="118"/>
      <c r="C33" s="118"/>
      <c r="D33" s="118"/>
      <c r="E33" s="118"/>
      <c r="F33" s="118"/>
      <c r="G33" s="126"/>
      <c r="H33" s="126"/>
    </row>
  </sheetData>
  <sheetProtection formatCells="0" formatColumns="0" formatRows="0"/>
  <mergeCells count="47">
    <mergeCell ref="B4:H4"/>
    <mergeCell ref="I4:J4"/>
    <mergeCell ref="L4:N4"/>
    <mergeCell ref="D5:E5"/>
    <mergeCell ref="F21:G21"/>
    <mergeCell ref="I21:K21"/>
    <mergeCell ref="L21:O21"/>
    <mergeCell ref="B19:O19"/>
    <mergeCell ref="L20:N20"/>
    <mergeCell ref="A1:H1"/>
    <mergeCell ref="I1:O1"/>
    <mergeCell ref="C3:E3"/>
    <mergeCell ref="F3:G3"/>
    <mergeCell ref="I3:L3"/>
    <mergeCell ref="M3:N3"/>
    <mergeCell ref="A20:A24"/>
    <mergeCell ref="B20:C20"/>
    <mergeCell ref="D20:G20"/>
    <mergeCell ref="H20:H24"/>
    <mergeCell ref="I20:K20"/>
    <mergeCell ref="B24:C24"/>
    <mergeCell ref="I24:K24"/>
    <mergeCell ref="B21:C21"/>
    <mergeCell ref="D21:E21"/>
    <mergeCell ref="B23:C23"/>
    <mergeCell ref="D23:G23"/>
    <mergeCell ref="I23:K23"/>
    <mergeCell ref="L23:N23"/>
    <mergeCell ref="L22:N22"/>
    <mergeCell ref="L24:N24"/>
    <mergeCell ref="D24:G24"/>
    <mergeCell ref="B22:C22"/>
    <mergeCell ref="D22:G22"/>
    <mergeCell ref="I22:K22"/>
    <mergeCell ref="A31:O31"/>
    <mergeCell ref="A32:C32"/>
    <mergeCell ref="D32:F32"/>
    <mergeCell ref="G32:H32"/>
    <mergeCell ref="A25:D25"/>
    <mergeCell ref="E25:E29"/>
    <mergeCell ref="A26:D27"/>
    <mergeCell ref="B30:O30"/>
    <mergeCell ref="F25:K25"/>
    <mergeCell ref="L25:O25"/>
    <mergeCell ref="L26:O29"/>
    <mergeCell ref="F26:K29"/>
    <mergeCell ref="A28:D29"/>
  </mergeCells>
  <phoneticPr fontId="24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  <colBreaks count="1" manualBreakCount="1"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8"/>
  <sheetViews>
    <sheetView showZeros="0" view="pageBreakPreview" zoomScaleSheetLayoutView="100" workbookViewId="0">
      <selection activeCell="A20" sqref="A20:F20"/>
    </sheetView>
  </sheetViews>
  <sheetFormatPr defaultColWidth="9" defaultRowHeight="16.5" x14ac:dyDescent="0.25"/>
  <cols>
    <col min="1" max="1" width="5.25" style="52" customWidth="1"/>
    <col min="2" max="2" width="6.5" style="52" customWidth="1"/>
    <col min="3" max="3" width="4.625" style="44" customWidth="1"/>
    <col min="4" max="4" width="4.875" style="44" customWidth="1"/>
    <col min="5" max="5" width="3.625" style="44" customWidth="1"/>
    <col min="6" max="6" width="6.375" style="44" customWidth="1"/>
    <col min="7" max="7" width="4.75" style="44" customWidth="1"/>
    <col min="8" max="8" width="6" style="44" customWidth="1"/>
    <col min="9" max="9" width="3.75" style="44" customWidth="1"/>
    <col min="10" max="10" width="4.75" style="44" customWidth="1"/>
    <col min="11" max="12" width="3.75" style="44" customWidth="1"/>
    <col min="13" max="13" width="7.5" style="44" customWidth="1"/>
    <col min="14" max="14" width="4.75" style="44" customWidth="1"/>
    <col min="15" max="15" width="21.25" style="44" customWidth="1"/>
    <col min="16" max="16" width="11" style="44" bestFit="1" customWidth="1"/>
    <col min="17" max="16384" width="9" style="44"/>
  </cols>
  <sheetData>
    <row r="1" spans="1:16" s="32" customFormat="1" ht="36.75" customHeight="1" x14ac:dyDescent="0.3">
      <c r="A1" s="395" t="s">
        <v>881</v>
      </c>
      <c r="B1" s="395"/>
      <c r="C1" s="395"/>
      <c r="D1" s="395"/>
      <c r="E1" s="395"/>
      <c r="F1" s="395"/>
      <c r="G1" s="395"/>
      <c r="H1" s="395"/>
      <c r="I1" s="396" t="s">
        <v>882</v>
      </c>
      <c r="J1" s="396"/>
      <c r="K1" s="396"/>
      <c r="L1" s="396"/>
      <c r="M1" s="396"/>
      <c r="N1" s="396"/>
      <c r="O1" s="396"/>
    </row>
    <row r="2" spans="1:16" s="32" customFormat="1" ht="4.9000000000000004" customHeight="1" thickBot="1" x14ac:dyDescent="0.35">
      <c r="A2" s="33"/>
      <c r="B2" s="33"/>
      <c r="C2" s="33"/>
      <c r="D2" s="33"/>
      <c r="E2" s="33"/>
      <c r="F2" s="33"/>
      <c r="G2" s="33"/>
      <c r="H2" s="33"/>
      <c r="I2" s="34"/>
      <c r="J2" s="34"/>
      <c r="K2" s="34"/>
      <c r="L2" s="34"/>
      <c r="M2" s="34"/>
      <c r="N2" s="34"/>
      <c r="O2" s="34"/>
    </row>
    <row r="3" spans="1:16" s="39" customFormat="1" ht="36" customHeight="1" x14ac:dyDescent="0.25">
      <c r="A3" s="35" t="s">
        <v>883</v>
      </c>
      <c r="B3" s="36" t="s">
        <v>884</v>
      </c>
      <c r="C3" s="397" t="s">
        <v>918</v>
      </c>
      <c r="D3" s="398"/>
      <c r="E3" s="397"/>
      <c r="F3" s="399"/>
      <c r="G3" s="400"/>
      <c r="H3" s="37"/>
      <c r="I3" s="401">
        <f ca="1">NOW()</f>
        <v>45757.403245254631</v>
      </c>
      <c r="J3" s="401"/>
      <c r="K3" s="401"/>
      <c r="L3" s="402"/>
      <c r="M3" s="403" t="s">
        <v>885</v>
      </c>
      <c r="N3" s="404"/>
      <c r="O3" s="38"/>
    </row>
    <row r="4" spans="1:16" s="39" customFormat="1" ht="27.95" customHeight="1" x14ac:dyDescent="0.25">
      <c r="A4" s="40" t="s">
        <v>886</v>
      </c>
      <c r="B4" s="405" t="s">
        <v>925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7"/>
    </row>
    <row r="5" spans="1:16" s="39" customFormat="1" ht="24.75" customHeight="1" x14ac:dyDescent="0.25">
      <c r="A5" s="41" t="s">
        <v>887</v>
      </c>
      <c r="B5" s="408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10"/>
    </row>
    <row r="6" spans="1:16" s="39" customFormat="1" ht="24" customHeight="1" x14ac:dyDescent="0.25">
      <c r="A6" s="42"/>
      <c r="B6" s="408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10"/>
    </row>
    <row r="7" spans="1:16" s="39" customFormat="1" ht="22.5" customHeight="1" x14ac:dyDescent="0.25">
      <c r="A7" s="42"/>
      <c r="B7" s="408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10"/>
    </row>
    <row r="8" spans="1:16" s="39" customFormat="1" ht="22.5" customHeight="1" x14ac:dyDescent="0.25">
      <c r="A8" s="42"/>
      <c r="B8" s="408"/>
      <c r="C8" s="409"/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10"/>
    </row>
    <row r="9" spans="1:16" s="39" customFormat="1" ht="22.5" customHeight="1" x14ac:dyDescent="0.25">
      <c r="A9" s="42"/>
      <c r="B9" s="408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10"/>
    </row>
    <row r="10" spans="1:16" s="39" customFormat="1" ht="22.5" customHeight="1" x14ac:dyDescent="0.25">
      <c r="A10" s="42"/>
      <c r="B10" s="408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10"/>
    </row>
    <row r="11" spans="1:16" s="39" customFormat="1" ht="22.5" customHeight="1" x14ac:dyDescent="0.25">
      <c r="A11" s="42"/>
      <c r="B11" s="408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10"/>
    </row>
    <row r="12" spans="1:16" s="39" customFormat="1" ht="21.75" customHeight="1" x14ac:dyDescent="0.25">
      <c r="A12" s="42"/>
      <c r="B12" s="408"/>
      <c r="C12" s="409"/>
      <c r="D12" s="409"/>
      <c r="E12" s="409"/>
      <c r="F12" s="409"/>
      <c r="G12" s="409"/>
      <c r="H12" s="409"/>
      <c r="I12" s="409"/>
      <c r="J12" s="409"/>
      <c r="K12" s="409"/>
      <c r="L12" s="409"/>
      <c r="M12" s="409"/>
      <c r="N12" s="409"/>
      <c r="O12" s="410"/>
    </row>
    <row r="13" spans="1:16" ht="27.95" customHeight="1" x14ac:dyDescent="0.25">
      <c r="A13" s="41" t="s">
        <v>888</v>
      </c>
      <c r="B13" s="411"/>
      <c r="C13" s="412"/>
      <c r="D13" s="412"/>
      <c r="E13" s="412"/>
      <c r="F13" s="412"/>
      <c r="G13" s="412"/>
      <c r="H13" s="412"/>
      <c r="I13" s="412"/>
      <c r="J13" s="412"/>
      <c r="K13" s="412"/>
      <c r="L13" s="412"/>
      <c r="M13" s="412"/>
      <c r="N13" s="412"/>
      <c r="O13" s="413"/>
      <c r="P13" s="43">
        <f>SUM(G5:H9)</f>
        <v>0</v>
      </c>
    </row>
    <row r="14" spans="1:16" ht="70.5" customHeight="1" x14ac:dyDescent="0.25">
      <c r="A14" s="45" t="s">
        <v>889</v>
      </c>
      <c r="B14" s="392"/>
      <c r="C14" s="393"/>
      <c r="D14" s="393"/>
      <c r="E14" s="393"/>
      <c r="F14" s="393"/>
      <c r="G14" s="393"/>
      <c r="H14" s="393"/>
      <c r="I14" s="393"/>
      <c r="J14" s="393"/>
      <c r="K14" s="393"/>
      <c r="L14" s="393"/>
      <c r="M14" s="393"/>
      <c r="N14" s="393"/>
      <c r="O14" s="394"/>
    </row>
    <row r="15" spans="1:16" s="39" customFormat="1" ht="27.95" customHeight="1" x14ac:dyDescent="0.25">
      <c r="A15" s="380" t="s">
        <v>890</v>
      </c>
      <c r="B15" s="374" t="s">
        <v>891</v>
      </c>
      <c r="C15" s="375"/>
      <c r="D15" s="381" t="s">
        <v>926</v>
      </c>
      <c r="E15" s="382"/>
      <c r="F15" s="382"/>
      <c r="G15" s="383"/>
      <c r="H15" s="363" t="s">
        <v>892</v>
      </c>
      <c r="I15" s="371" t="s">
        <v>891</v>
      </c>
      <c r="J15" s="371"/>
      <c r="K15" s="371"/>
      <c r="L15" s="414">
        <f>G7+G9</f>
        <v>0</v>
      </c>
      <c r="M15" s="414"/>
      <c r="N15" s="414"/>
      <c r="O15" s="46">
        <f>G8</f>
        <v>0</v>
      </c>
    </row>
    <row r="16" spans="1:16" s="39" customFormat="1" ht="27.95" customHeight="1" x14ac:dyDescent="0.25">
      <c r="A16" s="380"/>
      <c r="B16" s="374" t="s">
        <v>893</v>
      </c>
      <c r="C16" s="375"/>
      <c r="D16" s="415" t="s">
        <v>927</v>
      </c>
      <c r="E16" s="416"/>
      <c r="F16" s="417" t="s">
        <v>893</v>
      </c>
      <c r="G16" s="418"/>
      <c r="H16" s="363"/>
      <c r="I16" s="371" t="s">
        <v>894</v>
      </c>
      <c r="J16" s="371"/>
      <c r="K16" s="371"/>
      <c r="L16" s="369"/>
      <c r="M16" s="369"/>
      <c r="N16" s="369"/>
      <c r="O16" s="419"/>
    </row>
    <row r="17" spans="1:15" s="39" customFormat="1" ht="27.95" customHeight="1" x14ac:dyDescent="0.25">
      <c r="A17" s="380"/>
      <c r="B17" s="374" t="s">
        <v>895</v>
      </c>
      <c r="C17" s="375"/>
      <c r="D17" s="368" t="s">
        <v>928</v>
      </c>
      <c r="E17" s="369"/>
      <c r="F17" s="369"/>
      <c r="G17" s="370"/>
      <c r="H17" s="363"/>
      <c r="I17" s="371" t="s">
        <v>896</v>
      </c>
      <c r="J17" s="371"/>
      <c r="K17" s="371"/>
      <c r="L17" s="372"/>
      <c r="M17" s="373"/>
      <c r="N17" s="373"/>
      <c r="O17" s="47"/>
    </row>
    <row r="18" spans="1:15" s="39" customFormat="1" ht="27.95" customHeight="1" x14ac:dyDescent="0.25">
      <c r="A18" s="380"/>
      <c r="B18" s="374" t="s">
        <v>897</v>
      </c>
      <c r="C18" s="375"/>
      <c r="D18" s="368" t="s">
        <v>929</v>
      </c>
      <c r="E18" s="369"/>
      <c r="F18" s="369"/>
      <c r="G18" s="370"/>
      <c r="H18" s="363"/>
      <c r="I18" s="371" t="s">
        <v>897</v>
      </c>
      <c r="J18" s="371"/>
      <c r="K18" s="371"/>
      <c r="L18" s="372"/>
      <c r="M18" s="373"/>
      <c r="N18" s="373"/>
      <c r="O18" s="47"/>
    </row>
    <row r="19" spans="1:15" s="39" customFormat="1" ht="27.95" customHeight="1" x14ac:dyDescent="0.25">
      <c r="A19" s="380"/>
      <c r="B19" s="374" t="s">
        <v>898</v>
      </c>
      <c r="C19" s="375"/>
      <c r="D19" s="368" t="s">
        <v>930</v>
      </c>
      <c r="E19" s="369"/>
      <c r="F19" s="369"/>
      <c r="G19" s="370"/>
      <c r="H19" s="363"/>
      <c r="I19" s="371" t="s">
        <v>898</v>
      </c>
      <c r="J19" s="371"/>
      <c r="K19" s="371"/>
      <c r="L19" s="372"/>
      <c r="M19" s="373"/>
      <c r="N19" s="373"/>
      <c r="O19" s="47"/>
    </row>
    <row r="20" spans="1:15" s="39" customFormat="1" ht="38.25" customHeight="1" x14ac:dyDescent="0.25">
      <c r="A20" s="372" t="s">
        <v>899</v>
      </c>
      <c r="B20" s="376"/>
      <c r="C20" s="376"/>
      <c r="D20" s="376"/>
      <c r="E20" s="363" t="s">
        <v>905</v>
      </c>
      <c r="F20" s="372" t="s">
        <v>907</v>
      </c>
      <c r="G20" s="209"/>
      <c r="H20" s="209"/>
      <c r="I20" s="209"/>
      <c r="J20" s="363" t="s">
        <v>908</v>
      </c>
      <c r="K20" s="209"/>
      <c r="L20" s="209"/>
      <c r="M20" s="209"/>
      <c r="N20" s="209"/>
      <c r="O20" s="53" t="s">
        <v>906</v>
      </c>
    </row>
    <row r="21" spans="1:15" s="39" customFormat="1" ht="27.95" customHeight="1" x14ac:dyDescent="0.25">
      <c r="A21" s="377" t="s">
        <v>900</v>
      </c>
      <c r="B21" s="376"/>
      <c r="C21" s="376"/>
      <c r="D21" s="376"/>
      <c r="E21" s="378"/>
      <c r="F21" s="379"/>
      <c r="G21" s="209"/>
      <c r="H21" s="209"/>
      <c r="I21" s="209"/>
      <c r="J21" s="364"/>
      <c r="K21" s="209"/>
      <c r="L21" s="209"/>
      <c r="M21" s="209"/>
      <c r="N21" s="209"/>
      <c r="O21" s="365"/>
    </row>
    <row r="22" spans="1:15" s="39" customFormat="1" ht="24.6" customHeight="1" x14ac:dyDescent="0.25">
      <c r="A22" s="376"/>
      <c r="B22" s="376"/>
      <c r="C22" s="376"/>
      <c r="D22" s="376"/>
      <c r="E22" s="378"/>
      <c r="F22" s="209"/>
      <c r="G22" s="209"/>
      <c r="H22" s="209"/>
      <c r="I22" s="209"/>
      <c r="J22" s="209"/>
      <c r="K22" s="209"/>
      <c r="L22" s="209"/>
      <c r="M22" s="209"/>
      <c r="N22" s="209"/>
      <c r="O22" s="366"/>
    </row>
    <row r="23" spans="1:15" ht="27.95" customHeight="1" x14ac:dyDescent="0.25">
      <c r="A23" s="377" t="s">
        <v>901</v>
      </c>
      <c r="B23" s="376"/>
      <c r="C23" s="376"/>
      <c r="D23" s="376"/>
      <c r="E23" s="378"/>
      <c r="F23" s="209"/>
      <c r="G23" s="209"/>
      <c r="H23" s="209"/>
      <c r="I23" s="209"/>
      <c r="J23" s="209"/>
      <c r="K23" s="209"/>
      <c r="L23" s="209"/>
      <c r="M23" s="209"/>
      <c r="N23" s="209"/>
      <c r="O23" s="366"/>
    </row>
    <row r="24" spans="1:15" ht="34.9" customHeight="1" x14ac:dyDescent="0.25">
      <c r="A24" s="376"/>
      <c r="B24" s="376"/>
      <c r="C24" s="376"/>
      <c r="D24" s="376"/>
      <c r="E24" s="378"/>
      <c r="F24" s="209"/>
      <c r="G24" s="209"/>
      <c r="H24" s="209"/>
      <c r="I24" s="209"/>
      <c r="J24" s="209"/>
      <c r="K24" s="209"/>
      <c r="L24" s="209"/>
      <c r="M24" s="209"/>
      <c r="N24" s="209"/>
      <c r="O24" s="367"/>
    </row>
    <row r="25" spans="1:15" ht="97.9" customHeight="1" thickBot="1" x14ac:dyDescent="0.3">
      <c r="A25" s="48" t="s">
        <v>902</v>
      </c>
      <c r="B25" s="384"/>
      <c r="C25" s="385"/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/>
      <c r="O25" s="386"/>
    </row>
    <row r="26" spans="1:15" s="49" customFormat="1" ht="25.15" customHeight="1" thickBot="1" x14ac:dyDescent="0.3">
      <c r="A26" s="387" t="s">
        <v>903</v>
      </c>
      <c r="B26" s="387"/>
      <c r="C26" s="387"/>
      <c r="D26" s="387"/>
      <c r="E26" s="387"/>
      <c r="F26" s="387"/>
      <c r="G26" s="387"/>
      <c r="H26" s="387"/>
      <c r="I26" s="387"/>
      <c r="J26" s="387"/>
      <c r="K26" s="387"/>
      <c r="L26" s="387"/>
      <c r="M26" s="387"/>
      <c r="N26" s="387"/>
      <c r="O26" s="387"/>
    </row>
    <row r="27" spans="1:15" s="49" customFormat="1" ht="35.25" customHeight="1" thickBot="1" x14ac:dyDescent="0.3">
      <c r="A27" s="388" t="s">
        <v>904</v>
      </c>
      <c r="B27" s="389"/>
      <c r="C27" s="390"/>
      <c r="D27" s="389"/>
      <c r="E27" s="389"/>
      <c r="F27" s="390"/>
      <c r="G27" s="391"/>
      <c r="H27" s="391"/>
    </row>
    <row r="28" spans="1:15" s="49" customFormat="1" ht="22.5" customHeight="1" x14ac:dyDescent="0.25">
      <c r="A28" s="50"/>
      <c r="B28" s="50"/>
      <c r="C28" s="50"/>
      <c r="D28" s="50"/>
      <c r="E28" s="50"/>
      <c r="F28" s="50"/>
      <c r="G28" s="51"/>
      <c r="H28" s="51"/>
    </row>
  </sheetData>
  <sheetProtection formatCells="0" formatColumns="0" formatRows="0"/>
  <mergeCells count="45">
    <mergeCell ref="B17:C17"/>
    <mergeCell ref="B14:O14"/>
    <mergeCell ref="A1:H1"/>
    <mergeCell ref="I1:O1"/>
    <mergeCell ref="C3:E3"/>
    <mergeCell ref="F3:G3"/>
    <mergeCell ref="I3:L3"/>
    <mergeCell ref="M3:N3"/>
    <mergeCell ref="B4:O13"/>
    <mergeCell ref="L15:N15"/>
    <mergeCell ref="B16:C16"/>
    <mergeCell ref="D16:E16"/>
    <mergeCell ref="F16:G16"/>
    <mergeCell ref="I16:K16"/>
    <mergeCell ref="L16:O16"/>
    <mergeCell ref="B25:O25"/>
    <mergeCell ref="A26:O26"/>
    <mergeCell ref="A27:C27"/>
    <mergeCell ref="D27:F27"/>
    <mergeCell ref="G27:H27"/>
    <mergeCell ref="B18:C18"/>
    <mergeCell ref="D18:G18"/>
    <mergeCell ref="A20:D20"/>
    <mergeCell ref="A21:D22"/>
    <mergeCell ref="A23:D24"/>
    <mergeCell ref="E20:E24"/>
    <mergeCell ref="B19:C19"/>
    <mergeCell ref="D19:G19"/>
    <mergeCell ref="F20:I20"/>
    <mergeCell ref="F21:I24"/>
    <mergeCell ref="I18:K18"/>
    <mergeCell ref="A15:A19"/>
    <mergeCell ref="B15:C15"/>
    <mergeCell ref="D15:G15"/>
    <mergeCell ref="H15:H19"/>
    <mergeCell ref="I15:K15"/>
    <mergeCell ref="J20:N20"/>
    <mergeCell ref="J21:N24"/>
    <mergeCell ref="O21:O24"/>
    <mergeCell ref="D17:G17"/>
    <mergeCell ref="I17:K17"/>
    <mergeCell ref="L17:N17"/>
    <mergeCell ref="L18:N18"/>
    <mergeCell ref="I19:K19"/>
    <mergeCell ref="L19:N19"/>
  </mergeCells>
  <phoneticPr fontId="24" type="noConversion"/>
  <printOptions horizontalCentered="1" verticalCentered="1"/>
  <pageMargins left="0.35433070866141736" right="0.35433070866141736" top="0.19685039370078741" bottom="3.937007874015748E-2" header="0.51181102362204722" footer="0.51181102362204722"/>
  <pageSetup paperSize="9" orientation="portrait" r:id="rId1"/>
  <headerFooter alignWithMargins="0"/>
  <colBreaks count="1" manualBreakCount="1">
    <brk id="1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5"/>
  <sheetViews>
    <sheetView showZeros="0" view="pageBreakPreview" topLeftCell="A7" zoomScaleSheetLayoutView="100" workbookViewId="0">
      <selection activeCell="A20" sqref="A20:F20"/>
    </sheetView>
  </sheetViews>
  <sheetFormatPr defaultColWidth="9" defaultRowHeight="16.5" x14ac:dyDescent="0.25"/>
  <cols>
    <col min="1" max="1" width="7.125" style="55" customWidth="1"/>
    <col min="2" max="2" width="9" style="55" customWidth="1"/>
    <col min="3" max="3" width="10.5" style="59" customWidth="1"/>
    <col min="4" max="4" width="25.25" style="59" customWidth="1"/>
    <col min="5" max="5" width="4.5" style="59" customWidth="1"/>
    <col min="6" max="6" width="7.25" style="55" bestFit="1" customWidth="1"/>
    <col min="7" max="7" width="10.875" style="55" bestFit="1" customWidth="1"/>
    <col min="8" max="8" width="13" style="55" bestFit="1" customWidth="1"/>
    <col min="9" max="9" width="11.875" style="55" customWidth="1"/>
    <col min="10" max="16384" width="9" style="55"/>
  </cols>
  <sheetData>
    <row r="1" spans="1:15" s="88" customFormat="1" x14ac:dyDescent="0.25">
      <c r="A1" s="87" t="s">
        <v>934</v>
      </c>
      <c r="D1" s="89"/>
      <c r="E1" s="89"/>
      <c r="F1" s="89"/>
      <c r="N1" s="90"/>
      <c r="O1" s="90"/>
    </row>
    <row r="2" spans="1:15" s="88" customFormat="1" x14ac:dyDescent="0.25">
      <c r="A2" s="88" t="s">
        <v>931</v>
      </c>
      <c r="D2" s="89"/>
      <c r="E2" s="89"/>
      <c r="F2" s="89"/>
      <c r="N2" s="90"/>
      <c r="O2" s="90"/>
    </row>
    <row r="3" spans="1:15" s="88" customFormat="1" x14ac:dyDescent="0.25">
      <c r="A3" s="88" t="s">
        <v>932</v>
      </c>
      <c r="D3" s="89"/>
      <c r="E3" s="89"/>
      <c r="F3" s="89"/>
      <c r="N3" s="90"/>
      <c r="O3" s="90"/>
    </row>
    <row r="4" spans="1:15" s="88" customFormat="1" x14ac:dyDescent="0.25">
      <c r="A4" s="88" t="s">
        <v>933</v>
      </c>
      <c r="D4" s="89"/>
      <c r="E4" s="89"/>
      <c r="F4" s="89"/>
      <c r="N4" s="90"/>
      <c r="O4" s="90"/>
    </row>
    <row r="5" spans="1:15" s="88" customFormat="1" x14ac:dyDescent="0.25">
      <c r="A5" s="88" t="s">
        <v>935</v>
      </c>
      <c r="D5" s="89"/>
      <c r="E5" s="89"/>
      <c r="F5" s="89"/>
      <c r="N5" s="90"/>
      <c r="O5" s="90"/>
    </row>
    <row r="6" spans="1:15" ht="30.75" customHeight="1" x14ac:dyDescent="0.25">
      <c r="A6" s="420" t="s">
        <v>878</v>
      </c>
      <c r="B6" s="420"/>
      <c r="C6" s="420"/>
      <c r="D6" s="420"/>
      <c r="E6" s="421"/>
      <c r="F6" s="421"/>
      <c r="G6" s="421"/>
      <c r="H6" s="60" t="s">
        <v>860</v>
      </c>
      <c r="I6" s="54"/>
    </row>
    <row r="7" spans="1:15" ht="20.25" customHeight="1" x14ac:dyDescent="0.25">
      <c r="A7" s="69"/>
      <c r="B7" s="56"/>
      <c r="C7" s="56"/>
      <c r="D7" s="56"/>
      <c r="E7" s="57"/>
      <c r="F7" s="57"/>
      <c r="G7" s="57"/>
      <c r="H7" s="60" t="s">
        <v>879</v>
      </c>
      <c r="I7" s="54"/>
    </row>
    <row r="8" spans="1:15" ht="20.25" customHeight="1" x14ac:dyDescent="0.25">
      <c r="A8" s="425" t="s">
        <v>913</v>
      </c>
      <c r="B8" s="426"/>
      <c r="C8" s="91" t="s">
        <v>936</v>
      </c>
      <c r="D8" s="64"/>
      <c r="E8" s="58"/>
      <c r="F8" s="58"/>
      <c r="G8" s="58"/>
      <c r="H8" s="60" t="s">
        <v>880</v>
      </c>
      <c r="I8" s="54"/>
    </row>
    <row r="9" spans="1:15" s="59" customFormat="1" ht="31.5" x14ac:dyDescent="0.25">
      <c r="A9" s="72" t="s">
        <v>866</v>
      </c>
      <c r="B9" s="73" t="s">
        <v>909</v>
      </c>
      <c r="C9" s="74" t="s">
        <v>923</v>
      </c>
      <c r="D9" s="74" t="s">
        <v>922</v>
      </c>
      <c r="E9" s="74" t="s">
        <v>910</v>
      </c>
      <c r="F9" s="72" t="s">
        <v>867</v>
      </c>
      <c r="G9" s="72" t="s">
        <v>868</v>
      </c>
      <c r="H9" s="74" t="s">
        <v>924</v>
      </c>
      <c r="I9" s="73" t="s">
        <v>911</v>
      </c>
      <c r="J9" s="86"/>
    </row>
    <row r="10" spans="1:15" ht="33" customHeight="1" x14ac:dyDescent="0.25">
      <c r="A10" s="75"/>
      <c r="B10" s="76"/>
      <c r="C10" s="73"/>
      <c r="D10" s="77"/>
      <c r="E10" s="78"/>
      <c r="F10" s="79"/>
      <c r="G10" s="80">
        <f>E10*F10</f>
        <v>0</v>
      </c>
      <c r="H10" s="81"/>
      <c r="I10" s="82"/>
      <c r="J10" s="86"/>
    </row>
    <row r="11" spans="1:15" ht="33" customHeight="1" x14ac:dyDescent="0.25">
      <c r="A11" s="75"/>
      <c r="B11" s="76"/>
      <c r="C11" s="72"/>
      <c r="D11" s="77"/>
      <c r="E11" s="78"/>
      <c r="F11" s="79"/>
      <c r="G11" s="80">
        <f t="shared" ref="G11:G17" si="0">E11*F11</f>
        <v>0</v>
      </c>
      <c r="H11" s="81"/>
      <c r="I11" s="82"/>
      <c r="J11" s="86"/>
    </row>
    <row r="12" spans="1:15" ht="33" customHeight="1" x14ac:dyDescent="0.25">
      <c r="A12" s="75"/>
      <c r="B12" s="76"/>
      <c r="C12" s="72"/>
      <c r="D12" s="77"/>
      <c r="E12" s="78"/>
      <c r="F12" s="79"/>
      <c r="G12" s="80">
        <f t="shared" si="0"/>
        <v>0</v>
      </c>
      <c r="H12" s="81"/>
      <c r="I12" s="81"/>
    </row>
    <row r="13" spans="1:15" ht="33" customHeight="1" x14ac:dyDescent="0.25">
      <c r="A13" s="75"/>
      <c r="B13" s="76"/>
      <c r="C13" s="72"/>
      <c r="D13" s="77"/>
      <c r="E13" s="78"/>
      <c r="F13" s="79"/>
      <c r="G13" s="80">
        <f t="shared" si="0"/>
        <v>0</v>
      </c>
      <c r="H13" s="81"/>
      <c r="I13" s="81"/>
    </row>
    <row r="14" spans="1:15" ht="33" customHeight="1" x14ac:dyDescent="0.25">
      <c r="A14" s="75"/>
      <c r="B14" s="76"/>
      <c r="C14" s="72"/>
      <c r="D14" s="77"/>
      <c r="E14" s="78"/>
      <c r="F14" s="79"/>
      <c r="G14" s="80">
        <f t="shared" si="0"/>
        <v>0</v>
      </c>
      <c r="H14" s="81"/>
      <c r="I14" s="81"/>
    </row>
    <row r="15" spans="1:15" ht="33" customHeight="1" x14ac:dyDescent="0.25">
      <c r="A15" s="75"/>
      <c r="B15" s="76"/>
      <c r="C15" s="72"/>
      <c r="D15" s="77"/>
      <c r="E15" s="78"/>
      <c r="F15" s="79"/>
      <c r="G15" s="80">
        <f t="shared" si="0"/>
        <v>0</v>
      </c>
      <c r="H15" s="81"/>
      <c r="I15" s="81"/>
    </row>
    <row r="16" spans="1:15" ht="33" customHeight="1" x14ac:dyDescent="0.25">
      <c r="A16" s="75"/>
      <c r="B16" s="76"/>
      <c r="C16" s="72"/>
      <c r="D16" s="77"/>
      <c r="E16" s="78"/>
      <c r="F16" s="79"/>
      <c r="G16" s="80">
        <f t="shared" si="0"/>
        <v>0</v>
      </c>
      <c r="H16" s="81"/>
      <c r="I16" s="81"/>
    </row>
    <row r="17" spans="1:12" ht="33" customHeight="1" x14ac:dyDescent="0.25">
      <c r="A17" s="75"/>
      <c r="B17" s="76"/>
      <c r="C17" s="72"/>
      <c r="D17" s="77"/>
      <c r="E17" s="78"/>
      <c r="F17" s="79"/>
      <c r="G17" s="80">
        <f t="shared" si="0"/>
        <v>0</v>
      </c>
      <c r="H17" s="81"/>
      <c r="I17" s="81"/>
    </row>
    <row r="18" spans="1:12" ht="33" customHeight="1" x14ac:dyDescent="0.25">
      <c r="A18" s="72" t="s">
        <v>870</v>
      </c>
      <c r="B18" s="72"/>
      <c r="C18" s="72"/>
      <c r="D18" s="83"/>
      <c r="E18" s="78">
        <f>SUM(E10:E17)</f>
        <v>0</v>
      </c>
      <c r="F18" s="79"/>
      <c r="G18" s="80">
        <f>SUM(G10:G17)</f>
        <v>0</v>
      </c>
      <c r="H18" s="81"/>
      <c r="I18" s="81"/>
    </row>
    <row r="19" spans="1:12" ht="33" customHeight="1" x14ac:dyDescent="0.25">
      <c r="A19" s="422" t="s">
        <v>871</v>
      </c>
      <c r="B19" s="422"/>
      <c r="C19" s="422"/>
      <c r="D19" s="422"/>
      <c r="E19" s="422"/>
      <c r="F19" s="422"/>
      <c r="G19" s="84">
        <f>ROUND(G18*1.91%,0)</f>
        <v>0</v>
      </c>
      <c r="H19" s="423"/>
      <c r="I19" s="424"/>
    </row>
    <row r="20" spans="1:12" ht="32.25" customHeight="1" x14ac:dyDescent="0.25">
      <c r="A20" s="281" t="s">
        <v>872</v>
      </c>
      <c r="B20" s="281"/>
      <c r="C20" s="281"/>
      <c r="D20" s="281"/>
      <c r="E20" s="281"/>
      <c r="F20" s="281"/>
      <c r="G20" s="63">
        <f>SUM(G18:G19)</f>
        <v>0</v>
      </c>
      <c r="H20" s="427"/>
      <c r="I20" s="428"/>
      <c r="J20" s="71"/>
      <c r="K20" s="71"/>
      <c r="L20" s="71"/>
    </row>
    <row r="21" spans="1:12" ht="22.5" customHeight="1" x14ac:dyDescent="0.25">
      <c r="A21" s="68" t="s">
        <v>912</v>
      </c>
      <c r="B21" s="65"/>
      <c r="C21" s="65"/>
      <c r="D21" s="65"/>
      <c r="E21" s="65"/>
      <c r="F21" s="65"/>
      <c r="G21" s="66"/>
      <c r="H21" s="67"/>
      <c r="I21" s="67"/>
    </row>
    <row r="22" spans="1:12" x14ac:dyDescent="0.25">
      <c r="A22" s="55" t="s">
        <v>873</v>
      </c>
      <c r="B22" s="61"/>
      <c r="C22" s="62" t="s">
        <v>874</v>
      </c>
      <c r="D22" s="70" t="s">
        <v>875</v>
      </c>
      <c r="E22" s="62"/>
      <c r="F22" s="62"/>
      <c r="G22" s="70" t="s">
        <v>876</v>
      </c>
      <c r="H22" s="59" t="s">
        <v>877</v>
      </c>
    </row>
    <row r="23" spans="1:12" x14ac:dyDescent="0.25">
      <c r="E23" s="61"/>
      <c r="F23" s="62"/>
      <c r="G23" s="62"/>
    </row>
    <row r="24" spans="1:12" x14ac:dyDescent="0.25">
      <c r="E24" s="61"/>
      <c r="F24" s="62"/>
      <c r="G24" s="62"/>
    </row>
    <row r="25" spans="1:12" x14ac:dyDescent="0.25">
      <c r="E25" s="61"/>
      <c r="F25" s="62"/>
      <c r="G25" s="62"/>
    </row>
    <row r="26" spans="1:12" ht="6" customHeight="1" x14ac:dyDescent="0.25">
      <c r="E26" s="61"/>
      <c r="F26" s="62"/>
      <c r="G26" s="62"/>
    </row>
    <row r="27" spans="1:12" x14ac:dyDescent="0.25">
      <c r="E27" s="61"/>
      <c r="F27" s="62"/>
      <c r="G27" s="62"/>
    </row>
    <row r="28" spans="1:12" x14ac:dyDescent="0.25">
      <c r="E28" s="61"/>
      <c r="F28" s="62"/>
      <c r="G28" s="62"/>
    </row>
    <row r="29" spans="1:12" x14ac:dyDescent="0.25">
      <c r="E29" s="61"/>
      <c r="F29" s="62"/>
      <c r="G29" s="62"/>
    </row>
    <row r="30" spans="1:12" x14ac:dyDescent="0.25">
      <c r="E30" s="61"/>
      <c r="F30" s="62"/>
      <c r="G30" s="62"/>
    </row>
    <row r="31" spans="1:12" x14ac:dyDescent="0.25">
      <c r="E31" s="61"/>
      <c r="F31" s="62"/>
      <c r="G31" s="62"/>
    </row>
    <row r="32" spans="1:12" x14ac:dyDescent="0.25">
      <c r="E32" s="61"/>
      <c r="F32" s="62"/>
      <c r="G32" s="62"/>
    </row>
    <row r="33" spans="5:7" x14ac:dyDescent="0.25">
      <c r="E33" s="61"/>
      <c r="F33" s="62"/>
      <c r="G33" s="62"/>
    </row>
    <row r="34" spans="5:7" x14ac:dyDescent="0.25">
      <c r="E34" s="61"/>
      <c r="F34" s="62"/>
      <c r="G34" s="62"/>
    </row>
    <row r="35" spans="5:7" x14ac:dyDescent="0.25">
      <c r="E35" s="61"/>
      <c r="F35" s="62"/>
      <c r="G35" s="62"/>
    </row>
  </sheetData>
  <sheetProtection formatCells="0" formatColumns="0" formatRows="0" insertColumns="0" insertRows="0" insertHyperlinks="0" deleteColumns="0" deleteRows="0" autoFilter="0"/>
  <mergeCells count="6">
    <mergeCell ref="A6:G6"/>
    <mergeCell ref="A19:F19"/>
    <mergeCell ref="H19:I19"/>
    <mergeCell ref="A20:F20"/>
    <mergeCell ref="A8:B8"/>
    <mergeCell ref="H20:I20"/>
  </mergeCells>
  <phoneticPr fontId="24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具名範圍</vt:lpstr>
      </vt:variant>
      <vt:variant>
        <vt:i4>68</vt:i4>
      </vt:variant>
    </vt:vector>
  </HeadingPairs>
  <TitlesOfParts>
    <vt:vector size="76" baseType="lpstr">
      <vt:lpstr>科目清單</vt:lpstr>
      <vt:lpstr>子目類別</vt:lpstr>
      <vt:lpstr>鐘點費-動簽</vt:lpstr>
      <vt:lpstr>印領清冊  -範例</vt:lpstr>
      <vt:lpstr>印領清冊 </vt:lpstr>
      <vt:lpstr>動簽</vt:lpstr>
      <vt:lpstr>動簽-社團(單)</vt:lpstr>
      <vt:lpstr>社團鐘點-印領清冊(單)</vt:lpstr>
      <vt:lpstr>'印領清冊 '!Print_Area</vt:lpstr>
      <vt:lpstr>'印領清冊  -範例'!Print_Area</vt:lpstr>
      <vt:lpstr>'社團鐘點-印領清冊(單)'!Print_Area</vt:lpstr>
      <vt:lpstr>動簽!Print_Area</vt:lpstr>
      <vt:lpstr>'動簽-社團(單)'!Print_Area</vt:lpstr>
      <vt:lpstr>'鐘點費-動簽'!Print_Area</vt:lpstr>
      <vt:lpstr>'印領清冊 '!Print_Titles</vt:lpstr>
      <vt:lpstr>'印領清冊  -範例'!Print_Titles</vt:lpstr>
      <vt:lpstr>'社團鐘點-印領清冊(單)'!Print_Titles</vt:lpstr>
      <vt:lpstr>一級</vt:lpstr>
      <vt:lpstr>一般服務費</vt:lpstr>
      <vt:lpstr>子目類別</vt:lpstr>
      <vt:lpstr>中國信託商業銀行</vt:lpstr>
      <vt:lpstr>什項設備租金</vt:lpstr>
      <vt:lpstr>仁愛基金專戶</vt:lpstr>
      <vt:lpstr>公共關係費</vt:lpstr>
      <vt:lpstr>水電費</vt:lpstr>
      <vt:lpstr>代收付款項</vt:lpstr>
      <vt:lpstr>正式員額薪資</vt:lpstr>
      <vt:lpstr>用人費用</vt:lpstr>
      <vt:lpstr>用品消耗</vt:lpstr>
      <vt:lpstr>交通及運輸設備租金</vt:lpstr>
      <vt:lpstr>印刷裝訂與廣告費</vt:lpstr>
      <vt:lpstr>各項工程設備補助</vt:lpstr>
      <vt:lpstr>各項活動補助</vt:lpstr>
      <vt:lpstr>各項專案教師</vt:lpstr>
      <vt:lpstr>各項補助經費</vt:lpstr>
      <vt:lpstr>各項獎助學金</vt:lpstr>
      <vt:lpstr>地租及水租</vt:lpstr>
      <vt:lpstr>存入保證金</vt:lpstr>
      <vt:lpstr>材料及用品費</vt:lpstr>
      <vt:lpstr>使用材料費</vt:lpstr>
      <vt:lpstr>其他</vt:lpstr>
      <vt:lpstr>其他支出</vt:lpstr>
      <vt:lpstr>其他項目</vt:lpstr>
      <vt:lpstr>其他預付款</vt:lpstr>
      <vt:lpstr>房租</vt:lpstr>
      <vt:lpstr>服務費用</vt:lpstr>
      <vt:lpstr>保固金</vt:lpstr>
      <vt:lpstr>保險費</vt:lpstr>
      <vt:lpstr>保證金</vt:lpstr>
      <vt:lpstr>指定用途捐款</vt:lpstr>
      <vt:lpstr>修理保養及保固費</vt:lpstr>
      <vt:lpstr>捐助、補助與獎助</vt:lpstr>
      <vt:lpstr>旅運費</vt:lpstr>
      <vt:lpstr>租金、償債與利息</vt:lpstr>
      <vt:lpstr>退休及卹償金</vt:lpstr>
      <vt:lpstr>專業服務費</vt:lpstr>
      <vt:lpstr>規費</vt:lpstr>
      <vt:lpstr>稅捐、規費強制費與繳庫</vt:lpstr>
      <vt:lpstr>超時工作報酬</vt:lpstr>
      <vt:lpstr>郵電費</vt:lpstr>
      <vt:lpstr>會費</vt:lpstr>
      <vt:lpstr>會費、捐助、補助、分攤、照護、救濟與交流活動費</vt:lpstr>
      <vt:lpstr>聘僱及兼職人員薪資</vt:lpstr>
      <vt:lpstr>補貼償、獎勵、慰問、照護與救濟</vt:lpstr>
      <vt:lpstr>零用金專戶</vt:lpstr>
      <vt:lpstr>福利費</vt:lpstr>
      <vt:lpstr>獎金</vt:lpstr>
      <vt:lpstr>學生繳費項目</vt:lpstr>
      <vt:lpstr>機器租金</vt:lpstr>
      <vt:lpstr>縣府統籌支撥項目</vt:lpstr>
      <vt:lpstr>應付代收款</vt:lpstr>
      <vt:lpstr>購建固定資產、無形資產及長期投資</vt:lpstr>
      <vt:lpstr>購置固定資產</vt:lpstr>
      <vt:lpstr>購置無形資產</vt:lpstr>
      <vt:lpstr>離職儲金專戶</vt:lpstr>
      <vt:lpstr>競賽及交流活動費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mouse</dc:creator>
  <cp:lastModifiedBy>user</cp:lastModifiedBy>
  <cp:lastPrinted>2025-04-10T01:40:15Z</cp:lastPrinted>
  <dcterms:created xsi:type="dcterms:W3CDTF">2016-10-27T09:42:50Z</dcterms:created>
  <dcterms:modified xsi:type="dcterms:W3CDTF">2025-04-10T01:40:42Z</dcterms:modified>
</cp:coreProperties>
</file>